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inga\Documents\RJ\LLISA\"/>
    </mc:Choice>
  </mc:AlternateContent>
  <bookViews>
    <workbookView xWindow="0" yWindow="165" windowWidth="15195" windowHeight="8325"/>
  </bookViews>
  <sheets>
    <sheet name="ALL" sheetId="12" r:id="rId1"/>
    <sheet name="TSS vs. Secchi" sheetId="17" r:id="rId2"/>
    <sheet name="FishSurvey" sheetId="18" r:id="rId3"/>
    <sheet name="Plants" sheetId="19" r:id="rId4"/>
  </sheets>
  <externalReferences>
    <externalReference r:id="rId5"/>
    <externalReference r:id="rId6"/>
  </externalReferences>
  <definedNames>
    <definedName name="_xlnm.Database" localSheetId="1">[1]Erosion_08!$A$2:$C$56</definedName>
    <definedName name="_xlnm.Database">#REF!</definedName>
    <definedName name="TEMP_lookup_table">#REF!</definedName>
  </definedNames>
  <calcPr calcId="152511"/>
</workbook>
</file>

<file path=xl/calcChain.xml><?xml version="1.0" encoding="utf-8"?>
<calcChain xmlns="http://schemas.openxmlformats.org/spreadsheetml/2006/main">
  <c r="B172" i="12" l="1"/>
  <c r="C172" i="12"/>
  <c r="D172" i="12"/>
  <c r="E172" i="12"/>
  <c r="F172" i="12"/>
  <c r="G172" i="12"/>
  <c r="I172" i="12"/>
  <c r="M172" i="12"/>
  <c r="N172" i="12"/>
  <c r="B173" i="12"/>
  <c r="C173" i="12"/>
  <c r="D173" i="12"/>
  <c r="E173" i="12"/>
  <c r="F173" i="12"/>
  <c r="G173" i="12"/>
  <c r="I173" i="12"/>
  <c r="J173" i="12"/>
  <c r="K173" i="12"/>
  <c r="L173" i="12"/>
  <c r="M173" i="12"/>
  <c r="N173" i="12"/>
  <c r="B174" i="12"/>
  <c r="C174" i="12"/>
  <c r="D174" i="12"/>
  <c r="E174" i="12"/>
  <c r="F174" i="12"/>
  <c r="G174" i="12"/>
  <c r="I174" i="12"/>
  <c r="J174" i="12"/>
  <c r="K174" i="12"/>
  <c r="L174" i="12"/>
  <c r="M174" i="12"/>
  <c r="N174" i="12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B182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B66" i="18"/>
  <c r="C45" i="18" s="1"/>
  <c r="C65" i="18"/>
  <c r="C64" i="18"/>
  <c r="C63" i="18"/>
  <c r="C62" i="18"/>
  <c r="C61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4" i="18"/>
  <c r="C40" i="18"/>
  <c r="C39" i="18"/>
  <c r="C38" i="18"/>
  <c r="C37" i="18"/>
  <c r="C36" i="18"/>
  <c r="C35" i="18"/>
  <c r="C33" i="18"/>
  <c r="C31" i="18"/>
  <c r="C30" i="18"/>
  <c r="C29" i="18"/>
  <c r="C28" i="18"/>
  <c r="C27" i="18"/>
  <c r="C26" i="18"/>
  <c r="C24" i="18"/>
  <c r="C23" i="18"/>
  <c r="C21" i="18"/>
  <c r="C19" i="18"/>
  <c r="C17" i="18"/>
  <c r="C16" i="18"/>
  <c r="C15" i="18"/>
  <c r="C14" i="18"/>
  <c r="C13" i="18"/>
  <c r="C10" i="18"/>
  <c r="C16" i="17"/>
  <c r="B16" i="17"/>
  <c r="D168" i="12"/>
  <c r="E168" i="12"/>
  <c r="F168" i="12"/>
  <c r="G168" i="12"/>
  <c r="H168" i="12"/>
  <c r="J168" i="12"/>
  <c r="K168" i="12"/>
  <c r="L168" i="12"/>
  <c r="N168" i="12"/>
  <c r="O168" i="12"/>
  <c r="C168" i="12"/>
  <c r="N86" i="12"/>
  <c r="D86" i="12"/>
  <c r="E86" i="12"/>
  <c r="F86" i="12"/>
  <c r="G86" i="12"/>
  <c r="H86" i="12"/>
  <c r="J86" i="12"/>
  <c r="K86" i="12"/>
  <c r="L86" i="12"/>
  <c r="O86" i="12"/>
  <c r="P86" i="12"/>
  <c r="C86" i="12"/>
  <c r="C199" i="12"/>
  <c r="D199" i="12"/>
  <c r="E199" i="12"/>
  <c r="F199" i="12"/>
  <c r="G199" i="12"/>
  <c r="H199" i="12"/>
  <c r="I199" i="12"/>
  <c r="J199" i="12"/>
  <c r="K199" i="12"/>
  <c r="L199" i="12"/>
  <c r="M199" i="12"/>
  <c r="B199" i="12"/>
  <c r="C188" i="12"/>
  <c r="D188" i="12"/>
  <c r="E188" i="12"/>
  <c r="F188" i="12"/>
  <c r="G188" i="12"/>
  <c r="I188" i="12"/>
  <c r="J188" i="12"/>
  <c r="K188" i="12"/>
  <c r="L188" i="12"/>
  <c r="M188" i="12"/>
  <c r="C189" i="12"/>
  <c r="D189" i="12"/>
  <c r="E189" i="12"/>
  <c r="F189" i="12"/>
  <c r="G189" i="12"/>
  <c r="H189" i="12"/>
  <c r="I189" i="12"/>
  <c r="J189" i="12"/>
  <c r="K189" i="12"/>
  <c r="L189" i="12"/>
  <c r="M189" i="12"/>
  <c r="C190" i="12"/>
  <c r="D190" i="12"/>
  <c r="E190" i="12"/>
  <c r="F190" i="12"/>
  <c r="G190" i="12"/>
  <c r="H190" i="12"/>
  <c r="I190" i="12"/>
  <c r="J190" i="12"/>
  <c r="K190" i="12"/>
  <c r="L190" i="12"/>
  <c r="M190" i="12"/>
  <c r="C191" i="12"/>
  <c r="D191" i="12"/>
  <c r="E191" i="12"/>
  <c r="F191" i="12"/>
  <c r="G191" i="12"/>
  <c r="H191" i="12"/>
  <c r="I191" i="12"/>
  <c r="J191" i="12"/>
  <c r="K191" i="12"/>
  <c r="L191" i="12"/>
  <c r="M191" i="12"/>
  <c r="C192" i="12"/>
  <c r="D192" i="12"/>
  <c r="E192" i="12"/>
  <c r="F192" i="12"/>
  <c r="G192" i="12"/>
  <c r="H192" i="12"/>
  <c r="I192" i="12"/>
  <c r="J192" i="12"/>
  <c r="K192" i="12"/>
  <c r="L192" i="12"/>
  <c r="M192" i="12"/>
  <c r="C193" i="12"/>
  <c r="D193" i="12"/>
  <c r="E193" i="12"/>
  <c r="F193" i="12"/>
  <c r="G193" i="12"/>
  <c r="H193" i="12"/>
  <c r="I193" i="12"/>
  <c r="J193" i="12"/>
  <c r="K193" i="12"/>
  <c r="L193" i="12"/>
  <c r="M193" i="12"/>
  <c r="C194" i="12"/>
  <c r="D194" i="12"/>
  <c r="E194" i="12"/>
  <c r="F194" i="12"/>
  <c r="G194" i="12"/>
  <c r="H194" i="12"/>
  <c r="I194" i="12"/>
  <c r="J194" i="12"/>
  <c r="K194" i="12"/>
  <c r="L194" i="12"/>
  <c r="M194" i="12"/>
  <c r="C195" i="12"/>
  <c r="D195" i="12"/>
  <c r="E195" i="12"/>
  <c r="F195" i="12"/>
  <c r="G195" i="12"/>
  <c r="H195" i="12"/>
  <c r="I195" i="12"/>
  <c r="J195" i="12"/>
  <c r="K195" i="12"/>
  <c r="L195" i="12"/>
  <c r="M195" i="12"/>
  <c r="C196" i="12"/>
  <c r="D196" i="12"/>
  <c r="E196" i="12"/>
  <c r="F196" i="12"/>
  <c r="G196" i="12"/>
  <c r="H196" i="12"/>
  <c r="I196" i="12"/>
  <c r="J196" i="12"/>
  <c r="K196" i="12"/>
  <c r="L196" i="12"/>
  <c r="M196" i="12"/>
  <c r="C197" i="12"/>
  <c r="D197" i="12"/>
  <c r="E197" i="12"/>
  <c r="F197" i="12"/>
  <c r="G197" i="12"/>
  <c r="H197" i="12"/>
  <c r="I197" i="12"/>
  <c r="J197" i="12"/>
  <c r="K197" i="12"/>
  <c r="L197" i="12"/>
  <c r="M197" i="12"/>
  <c r="B197" i="12"/>
  <c r="B196" i="12"/>
  <c r="B195" i="12"/>
  <c r="B194" i="12"/>
  <c r="B193" i="12"/>
  <c r="B192" i="12"/>
  <c r="B191" i="12"/>
  <c r="B190" i="12"/>
  <c r="B189" i="12"/>
  <c r="B188" i="12"/>
  <c r="C32" i="18"/>
  <c r="C60" i="18"/>
  <c r="C11" i="18"/>
  <c r="C43" i="18"/>
  <c r="C12" i="18"/>
  <c r="C20" i="18"/>
  <c r="C9" i="18"/>
  <c r="C25" i="18"/>
  <c r="C41" i="18"/>
  <c r="C22" i="18" l="1"/>
  <c r="C18" i="18"/>
  <c r="C42" i="18"/>
  <c r="C34" i="18"/>
</calcChain>
</file>

<file path=xl/sharedStrings.xml><?xml version="1.0" encoding="utf-8"?>
<sst xmlns="http://schemas.openxmlformats.org/spreadsheetml/2006/main" count="309" uniqueCount="110">
  <si>
    <t>DATE</t>
  </si>
  <si>
    <t>DEPTH</t>
  </si>
  <si>
    <t>ALK</t>
  </si>
  <si>
    <t>TKN</t>
  </si>
  <si>
    <t>NH3</t>
  </si>
  <si>
    <t>NO3</t>
  </si>
  <si>
    <t>TP</t>
  </si>
  <si>
    <t>SRP</t>
  </si>
  <si>
    <t>Chloride</t>
  </si>
  <si>
    <t>TSS</t>
  </si>
  <si>
    <t>TS</t>
  </si>
  <si>
    <t>TVS</t>
  </si>
  <si>
    <t>COND</t>
  </si>
  <si>
    <t>pH</t>
  </si>
  <si>
    <t>SECCHI</t>
  </si>
  <si>
    <t/>
  </si>
  <si>
    <t>TDS</t>
  </si>
  <si>
    <t>Year</t>
  </si>
  <si>
    <t>NA</t>
  </si>
  <si>
    <t>EPI</t>
  </si>
  <si>
    <t>HYPO</t>
  </si>
  <si>
    <t>CL</t>
  </si>
  <si>
    <t>ND</t>
  </si>
  <si>
    <t>Ttest</t>
  </si>
  <si>
    <t>Sentinel</t>
  </si>
  <si>
    <t>TABLE 1.  LONG LAKE CATCH SUMMARY, 5/6/2008</t>
  </si>
  <si>
    <t>LENGTH (In)</t>
  </si>
  <si>
    <t>SPECIES</t>
  </si>
  <si>
    <t>NUMBER</t>
  </si>
  <si>
    <t>PERCENT</t>
  </si>
  <si>
    <t>MINIMUM</t>
  </si>
  <si>
    <t>AVERAGE</t>
  </si>
  <si>
    <t>MAXIMUM</t>
  </si>
  <si>
    <t>LARGEMOUTH BASS</t>
  </si>
  <si>
    <t>SMALLMOUTH BASS</t>
  </si>
  <si>
    <t>BLUEGILL</t>
  </si>
  <si>
    <t xml:space="preserve">PUMPKINSEED SUNFISH </t>
  </si>
  <si>
    <t>ORANGESPOT SUNFISH</t>
  </si>
  <si>
    <t xml:space="preserve"> </t>
  </si>
  <si>
    <t>GREEN SUNFISH</t>
  </si>
  <si>
    <t>LONGEAR SUNFISH</t>
  </si>
  <si>
    <t>REDEAR SUNFISH</t>
  </si>
  <si>
    <t>SUNFISH HYBRID</t>
  </si>
  <si>
    <t xml:space="preserve">WARMOUTH </t>
  </si>
  <si>
    <t>ROCK BASS</t>
  </si>
  <si>
    <t>BLACK CRAPPIE</t>
  </si>
  <si>
    <t>WHITE CRAPPIE</t>
  </si>
  <si>
    <t>YELLOW BASS</t>
  </si>
  <si>
    <t>WHITE BASS</t>
  </si>
  <si>
    <t>WHITE PERCH</t>
  </si>
  <si>
    <t>WALLEYE</t>
  </si>
  <si>
    <t>YELLOW PERCH</t>
  </si>
  <si>
    <t>LOGPERCH</t>
  </si>
  <si>
    <t>JOHNNY DARTER</t>
  </si>
  <si>
    <t>IOWA DARTER*</t>
  </si>
  <si>
    <t>MUSKELLUNGE</t>
  </si>
  <si>
    <t>TIGER MUSKIE</t>
  </si>
  <si>
    <t xml:space="preserve">NORTHERN PIKE </t>
  </si>
  <si>
    <t>GRASS PICKERAL</t>
  </si>
  <si>
    <t>CHANNEL CATFISH</t>
  </si>
  <si>
    <t>FLATHEAD CATFISH</t>
  </si>
  <si>
    <t>BLACK BULLHEAD</t>
  </si>
  <si>
    <t>BROWN BULLHEAD</t>
  </si>
  <si>
    <t>YELLOW BULLHEAD</t>
  </si>
  <si>
    <t>BOWFIN</t>
  </si>
  <si>
    <t>LONGNOSE GAR</t>
  </si>
  <si>
    <t>FRESHWATER DRUM</t>
  </si>
  <si>
    <t>CARP</t>
  </si>
  <si>
    <t>GRASS CARP</t>
  </si>
  <si>
    <t>GOLDFISH</t>
  </si>
  <si>
    <t>GOLDEN SHINER</t>
  </si>
  <si>
    <t>COMMON SHINER</t>
  </si>
  <si>
    <t>EMERALD SHINER</t>
  </si>
  <si>
    <t>SPOTFIN SHINER</t>
  </si>
  <si>
    <t>SPOTTAIL SHINER</t>
  </si>
  <si>
    <t>BIGEYE SHINER</t>
  </si>
  <si>
    <t>BLACKCHIN SHINER*</t>
  </si>
  <si>
    <t>BLACKNOSE SHINER*</t>
  </si>
  <si>
    <t>FATHEAD MINNOW</t>
  </si>
  <si>
    <t>BULLHEAD MINNOW</t>
  </si>
  <si>
    <t>BLUNTNOSE MINNOW</t>
  </si>
  <si>
    <t>BROOK SILVERSIDE</t>
  </si>
  <si>
    <t>BANDED KILLIFISH*</t>
  </si>
  <si>
    <t>GIZZARD SHAD</t>
  </si>
  <si>
    <t>QUILLBACK CARPSUCKER</t>
  </si>
  <si>
    <t>WHITE SUCKER</t>
  </si>
  <si>
    <t>SPOTTED SUCKER</t>
  </si>
  <si>
    <t>SHORTHEAD REDHORSE</t>
  </si>
  <si>
    <t>LAKE CHUBSUCKER</t>
  </si>
  <si>
    <t>ROUND GOBY</t>
  </si>
  <si>
    <t>ALEWIFE</t>
  </si>
  <si>
    <t>SPECIES= 15       TOTAL=</t>
  </si>
  <si>
    <t xml:space="preserve">* Endangered or Threatened </t>
  </si>
  <si>
    <t>Lake Name</t>
  </si>
  <si>
    <t>WQ Year</t>
  </si>
  <si>
    <t>Avg TSS</t>
  </si>
  <si>
    <t>Avg Secchi</t>
  </si>
  <si>
    <t>Avg Cond</t>
  </si>
  <si>
    <t>Avg TP</t>
  </si>
  <si>
    <t>TN:TP</t>
  </si>
  <si>
    <t>TSIp Value</t>
  </si>
  <si>
    <t>TSIsd Value</t>
  </si>
  <si>
    <t>% Plant Cov</t>
  </si>
  <si>
    <t>FQI Native</t>
  </si>
  <si>
    <t>FQI W/Adventives</t>
  </si>
  <si>
    <t>Native Fish</t>
  </si>
  <si>
    <t>Native Plants</t>
  </si>
  <si>
    <t>Long Lake</t>
  </si>
  <si>
    <t>EWM %</t>
  </si>
  <si>
    <t>Curly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</si>
</sst>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d\-mmm\-yy"/>
  </numFmts>
  <fonts count="14" x14ac:knownFonts="1">
    <font>
      <sz val="10"/>
      <name val="Arial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7" fillId="0" borderId="1" xfId="9" applyFont="1" applyFill="1" applyBorder="1" applyAlignment="1">
      <alignment horizontal="right" wrapText="1"/>
    </xf>
    <xf numFmtId="0" fontId="7" fillId="0" borderId="1" xfId="9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3" borderId="3" xfId="11" applyFont="1" applyFill="1" applyBorder="1" applyAlignment="1">
      <alignment horizontal="center" vertical="center"/>
    </xf>
    <xf numFmtId="0" fontId="1" fillId="0" borderId="0" xfId="11"/>
    <xf numFmtId="0" fontId="6" fillId="3" borderId="4" xfId="11" applyFont="1" applyFill="1" applyBorder="1" applyAlignment="1">
      <alignment horizontal="center" vertical="center"/>
    </xf>
    <xf numFmtId="164" fontId="6" fillId="0" borderId="4" xfId="6" applyNumberFormat="1" applyFont="1" applyFill="1" applyBorder="1" applyAlignment="1">
      <alignment horizontal="center" wrapText="1"/>
    </xf>
    <xf numFmtId="2" fontId="6" fillId="0" borderId="4" xfId="6" applyNumberFormat="1" applyFont="1" applyFill="1" applyBorder="1" applyAlignment="1">
      <alignment horizontal="center" wrapText="1"/>
    </xf>
    <xf numFmtId="164" fontId="1" fillId="0" borderId="0" xfId="11" applyNumberFormat="1"/>
    <xf numFmtId="164" fontId="6" fillId="0" borderId="4" xfId="10" applyNumberFormat="1" applyFont="1" applyFill="1" applyBorder="1" applyAlignment="1">
      <alignment horizontal="center" wrapText="1"/>
    </xf>
    <xf numFmtId="0" fontId="9" fillId="0" borderId="0" xfId="2" applyFont="1"/>
    <xf numFmtId="0" fontId="9" fillId="0" borderId="0" xfId="2" applyNumberFormat="1" applyFont="1"/>
    <xf numFmtId="164" fontId="9" fillId="0" borderId="0" xfId="2" applyNumberFormat="1" applyFont="1" applyProtection="1">
      <protection hidden="1"/>
    </xf>
    <xf numFmtId="0" fontId="4" fillId="0" borderId="0" xfId="2"/>
    <xf numFmtId="0" fontId="4" fillId="0" borderId="0" xfId="2" applyNumberFormat="1"/>
    <xf numFmtId="164" fontId="4" fillId="0" borderId="0" xfId="2" applyNumberFormat="1" applyProtection="1">
      <protection hidden="1"/>
    </xf>
    <xf numFmtId="0" fontId="10" fillId="0" borderId="5" xfId="2" applyFont="1" applyBorder="1"/>
    <xf numFmtId="0" fontId="10" fillId="0" borderId="6" xfId="2" applyNumberFormat="1" applyFont="1" applyBorder="1"/>
    <xf numFmtId="164" fontId="10" fillId="0" borderId="6" xfId="2" applyNumberFormat="1" applyFont="1" applyBorder="1" applyProtection="1">
      <protection hidden="1"/>
    </xf>
    <xf numFmtId="0" fontId="10" fillId="0" borderId="6" xfId="2" applyFont="1" applyBorder="1"/>
    <xf numFmtId="0" fontId="10" fillId="0" borderId="7" xfId="2" applyFont="1" applyBorder="1"/>
    <xf numFmtId="0" fontId="10" fillId="0" borderId="8" xfId="2" applyFont="1" applyBorder="1"/>
    <xf numFmtId="0" fontId="10" fillId="0" borderId="9" xfId="2" applyNumberFormat="1" applyFont="1" applyBorder="1"/>
    <xf numFmtId="164" fontId="10" fillId="0" borderId="9" xfId="2" applyNumberFormat="1" applyFont="1" applyBorder="1" applyProtection="1">
      <protection hidden="1"/>
    </xf>
    <xf numFmtId="0" fontId="10" fillId="0" borderId="9" xfId="2" applyFont="1" applyBorder="1"/>
    <xf numFmtId="0" fontId="10" fillId="0" borderId="10" xfId="2" applyFont="1" applyBorder="1"/>
    <xf numFmtId="0" fontId="4" fillId="0" borderId="11" xfId="2" applyBorder="1"/>
    <xf numFmtId="0" fontId="4" fillId="0" borderId="12" xfId="2" applyNumberFormat="1" applyBorder="1" applyAlignment="1">
      <alignment horizontal="center"/>
    </xf>
    <xf numFmtId="164" fontId="4" fillId="0" borderId="13" xfId="2" applyNumberFormat="1" applyBorder="1" applyAlignment="1" applyProtection="1">
      <alignment horizontal="center"/>
    </xf>
    <xf numFmtId="0" fontId="4" fillId="0" borderId="12" xfId="2" applyBorder="1" applyAlignment="1">
      <alignment horizontal="center"/>
    </xf>
    <xf numFmtId="0" fontId="4" fillId="0" borderId="14" xfId="2" applyBorder="1" applyAlignment="1">
      <alignment horizontal="center"/>
    </xf>
    <xf numFmtId="0" fontId="4" fillId="0" borderId="15" xfId="2" applyBorder="1"/>
    <xf numFmtId="0" fontId="4" fillId="0" borderId="4" xfId="2" applyNumberFormat="1" applyBorder="1" applyAlignment="1">
      <alignment horizontal="center"/>
    </xf>
    <xf numFmtId="164" fontId="4" fillId="0" borderId="4" xfId="2" applyNumberFormat="1" applyBorder="1" applyAlignment="1" applyProtection="1">
      <alignment horizontal="center"/>
    </xf>
    <xf numFmtId="0" fontId="4" fillId="0" borderId="4" xfId="2" applyBorder="1" applyAlignment="1">
      <alignment horizontal="center"/>
    </xf>
    <xf numFmtId="0" fontId="4" fillId="0" borderId="16" xfId="2" applyBorder="1" applyAlignment="1">
      <alignment horizontal="center"/>
    </xf>
    <xf numFmtId="0" fontId="10" fillId="0" borderId="15" xfId="2" applyFont="1" applyBorder="1"/>
    <xf numFmtId="0" fontId="10" fillId="0" borderId="4" xfId="2" applyNumberFormat="1" applyFont="1" applyBorder="1" applyAlignment="1" applyProtection="1">
      <alignment horizontal="center"/>
      <protection locked="0" hidden="1"/>
    </xf>
    <xf numFmtId="164" fontId="10" fillId="0" borderId="4" xfId="2" applyNumberFormat="1" applyFont="1" applyBorder="1" applyAlignment="1" applyProtection="1">
      <alignment horizontal="center"/>
      <protection locked="0" hidden="1"/>
    </xf>
    <xf numFmtId="0" fontId="10" fillId="0" borderId="17" xfId="2" applyFont="1" applyBorder="1"/>
    <xf numFmtId="0" fontId="10" fillId="0" borderId="3" xfId="2" applyNumberFormat="1" applyFont="1" applyBorder="1" applyAlignment="1" applyProtection="1">
      <alignment horizontal="center"/>
      <protection locked="0" hidden="1"/>
    </xf>
    <xf numFmtId="164" fontId="10" fillId="0" borderId="3" xfId="2" applyNumberFormat="1" applyFont="1" applyBorder="1" applyAlignment="1" applyProtection="1">
      <alignment horizontal="center"/>
      <protection locked="0" hidden="1"/>
    </xf>
    <xf numFmtId="0" fontId="4" fillId="0" borderId="3" xfId="2" applyBorder="1" applyAlignment="1">
      <alignment horizontal="center"/>
    </xf>
    <xf numFmtId="0" fontId="4" fillId="0" borderId="18" xfId="2" applyBorder="1" applyAlignment="1">
      <alignment horizontal="center"/>
    </xf>
    <xf numFmtId="0" fontId="4" fillId="0" borderId="19" xfId="2" applyBorder="1"/>
    <xf numFmtId="0" fontId="4" fillId="0" borderId="20" xfId="2" applyNumberFormat="1" applyBorder="1"/>
    <xf numFmtId="164" fontId="4" fillId="0" borderId="20" xfId="2" applyNumberFormat="1" applyBorder="1" applyProtection="1">
      <protection hidden="1"/>
    </xf>
    <xf numFmtId="0" fontId="4" fillId="0" borderId="20" xfId="2" applyBorder="1" applyAlignment="1">
      <alignment horizontal="center"/>
    </xf>
    <xf numFmtId="0" fontId="4" fillId="0" borderId="21" xfId="2" applyBorder="1" applyAlignment="1">
      <alignment horizontal="center"/>
    </xf>
    <xf numFmtId="0" fontId="7" fillId="2" borderId="2" xfId="9" applyFont="1" applyFill="1" applyBorder="1" applyAlignment="1">
      <alignment horizontal="center"/>
    </xf>
    <xf numFmtId="0" fontId="4" fillId="0" borderId="0" xfId="0" applyFont="1"/>
    <xf numFmtId="0" fontId="7" fillId="6" borderId="1" xfId="9" applyFont="1" applyFill="1" applyBorder="1" applyAlignment="1">
      <alignment horizontal="right" wrapText="1"/>
    </xf>
    <xf numFmtId="166" fontId="11" fillId="5" borderId="1" xfId="9" applyNumberFormat="1" applyFont="1" applyFill="1" applyBorder="1" applyAlignment="1">
      <alignment horizontal="right" wrapText="1"/>
    </xf>
    <xf numFmtId="0" fontId="11" fillId="5" borderId="1" xfId="9" applyFont="1" applyFill="1" applyBorder="1" applyAlignment="1">
      <alignment horizontal="right" wrapText="1"/>
    </xf>
    <xf numFmtId="0" fontId="11" fillId="5" borderId="1" xfId="9" applyNumberFormat="1" applyFont="1" applyFill="1" applyBorder="1" applyAlignment="1">
      <alignment wrapText="1"/>
    </xf>
    <xf numFmtId="0" fontId="11" fillId="5" borderId="1" xfId="9" applyFont="1" applyFill="1" applyBorder="1" applyAlignment="1">
      <alignment wrapText="1"/>
    </xf>
    <xf numFmtId="166" fontId="11" fillId="0" borderId="1" xfId="9" applyNumberFormat="1" applyFont="1" applyFill="1" applyBorder="1" applyAlignment="1">
      <alignment horizontal="right" wrapText="1"/>
    </xf>
    <xf numFmtId="0" fontId="11" fillId="0" borderId="1" xfId="9" applyFont="1" applyFill="1" applyBorder="1" applyAlignment="1">
      <alignment horizontal="right" wrapText="1"/>
    </xf>
    <xf numFmtId="165" fontId="12" fillId="0" borderId="1" xfId="9" applyNumberFormat="1" applyFont="1" applyFill="1" applyBorder="1" applyAlignment="1">
      <alignment wrapText="1"/>
    </xf>
    <xf numFmtId="165" fontId="11" fillId="0" borderId="1" xfId="9" applyNumberFormat="1" applyFont="1" applyFill="1" applyBorder="1" applyAlignment="1">
      <alignment wrapText="1"/>
    </xf>
    <xf numFmtId="0" fontId="11" fillId="0" borderId="1" xfId="9" applyNumberFormat="1" applyFont="1" applyFill="1" applyBorder="1" applyAlignment="1">
      <alignment wrapText="1"/>
    </xf>
    <xf numFmtId="0" fontId="11" fillId="0" borderId="0" xfId="9" applyNumberFormat="1" applyFont="1" applyFill="1" applyBorder="1" applyAlignment="1">
      <alignment wrapText="1"/>
    </xf>
    <xf numFmtId="0" fontId="11" fillId="2" borderId="2" xfId="4" applyFont="1" applyFill="1" applyBorder="1" applyAlignment="1">
      <alignment horizontal="center"/>
    </xf>
    <xf numFmtId="0" fontId="13" fillId="0" borderId="0" xfId="7" applyFont="1" applyAlignment="1">
      <alignment horizontal="left"/>
    </xf>
    <xf numFmtId="166" fontId="11" fillId="4" borderId="1" xfId="4" applyNumberFormat="1" applyFont="1" applyFill="1" applyBorder="1" applyAlignment="1">
      <alignment horizontal="right" wrapText="1"/>
    </xf>
    <xf numFmtId="0" fontId="11" fillId="4" borderId="1" xfId="4" applyFont="1" applyFill="1" applyBorder="1" applyAlignment="1">
      <alignment horizontal="right" wrapText="1"/>
    </xf>
    <xf numFmtId="0" fontId="11" fillId="4" borderId="1" xfId="4" applyNumberFormat="1" applyFont="1" applyFill="1" applyBorder="1" applyAlignment="1">
      <alignment wrapText="1"/>
    </xf>
    <xf numFmtId="0" fontId="11" fillId="4" borderId="1" xfId="4" applyFont="1" applyFill="1" applyBorder="1" applyAlignment="1">
      <alignment wrapText="1"/>
    </xf>
    <xf numFmtId="0" fontId="13" fillId="0" borderId="0" xfId="0" applyFont="1"/>
    <xf numFmtId="166" fontId="11" fillId="5" borderId="1" xfId="4" applyNumberFormat="1" applyFont="1" applyFill="1" applyBorder="1" applyAlignment="1">
      <alignment horizontal="right" wrapText="1"/>
    </xf>
    <xf numFmtId="0" fontId="11" fillId="5" borderId="1" xfId="4" applyFont="1" applyFill="1" applyBorder="1" applyAlignment="1">
      <alignment horizontal="right" wrapText="1"/>
    </xf>
    <xf numFmtId="0" fontId="11" fillId="5" borderId="1" xfId="4" applyNumberFormat="1" applyFont="1" applyFill="1" applyBorder="1" applyAlignment="1">
      <alignment wrapText="1"/>
    </xf>
    <xf numFmtId="0" fontId="11" fillId="5" borderId="1" xfId="4" applyFont="1" applyFill="1" applyBorder="1" applyAlignment="1">
      <alignment wrapText="1"/>
    </xf>
    <xf numFmtId="15" fontId="11" fillId="5" borderId="1" xfId="8" applyNumberFormat="1" applyFont="1" applyFill="1" applyBorder="1" applyAlignment="1">
      <alignment horizontal="right" wrapText="1"/>
    </xf>
    <xf numFmtId="0" fontId="11" fillId="5" borderId="1" xfId="8" applyFont="1" applyFill="1" applyBorder="1" applyAlignment="1">
      <alignment horizontal="right" wrapText="1"/>
    </xf>
    <xf numFmtId="0" fontId="11" fillId="5" borderId="1" xfId="8" applyNumberFormat="1" applyFont="1" applyFill="1" applyBorder="1" applyAlignment="1">
      <alignment horizontal="right" wrapText="1"/>
    </xf>
    <xf numFmtId="0" fontId="11" fillId="0" borderId="1" xfId="8" applyFont="1" applyFill="1" applyBorder="1" applyAlignment="1">
      <alignment horizontal="center" wrapText="1"/>
    </xf>
    <xf numFmtId="0" fontId="13" fillId="5" borderId="1" xfId="1" applyFont="1" applyFill="1" applyBorder="1"/>
    <xf numFmtId="0" fontId="13" fillId="5" borderId="1" xfId="1" applyFont="1" applyFill="1" applyBorder="1" applyAlignment="1">
      <alignment horizontal="right"/>
    </xf>
    <xf numFmtId="0" fontId="13" fillId="0" borderId="1" xfId="1" applyFont="1" applyBorder="1"/>
    <xf numFmtId="15" fontId="11" fillId="5" borderId="0" xfId="8" applyNumberFormat="1" applyFont="1" applyFill="1" applyBorder="1" applyAlignment="1">
      <alignment horizontal="right" wrapText="1"/>
    </xf>
    <xf numFmtId="0" fontId="11" fillId="5" borderId="0" xfId="8" applyFont="1" applyFill="1" applyBorder="1" applyAlignment="1">
      <alignment horizontal="right" wrapText="1"/>
    </xf>
    <xf numFmtId="0" fontId="11" fillId="5" borderId="0" xfId="8" applyNumberFormat="1" applyFont="1" applyFill="1" applyBorder="1" applyAlignment="1">
      <alignment horizontal="right" wrapText="1"/>
    </xf>
    <xf numFmtId="0" fontId="11" fillId="0" borderId="0" xfId="8" applyFont="1" applyFill="1" applyBorder="1" applyAlignment="1">
      <alignment horizontal="center" wrapText="1"/>
    </xf>
    <xf numFmtId="15" fontId="11" fillId="0" borderId="0" xfId="8" applyNumberFormat="1" applyFont="1" applyFill="1" applyBorder="1" applyAlignment="1">
      <alignment horizontal="right" wrapText="1"/>
    </xf>
    <xf numFmtId="0" fontId="13" fillId="0" borderId="0" xfId="1" applyFont="1"/>
    <xf numFmtId="0" fontId="13" fillId="0" borderId="0" xfId="1" applyFont="1" applyAlignment="1">
      <alignment horizontal="right"/>
    </xf>
    <xf numFmtId="0" fontId="13" fillId="0" borderId="4" xfId="0" applyFont="1" applyBorder="1" applyAlignment="1">
      <alignment horizontal="center"/>
    </xf>
    <xf numFmtId="0" fontId="11" fillId="2" borderId="4" xfId="5" applyFont="1" applyFill="1" applyBorder="1" applyAlignment="1">
      <alignment horizontal="center"/>
    </xf>
    <xf numFmtId="0" fontId="13" fillId="0" borderId="4" xfId="0" applyFont="1" applyBorder="1"/>
    <xf numFmtId="1" fontId="13" fillId="0" borderId="4" xfId="0" applyNumberFormat="1" applyFont="1" applyBorder="1"/>
    <xf numFmtId="165" fontId="13" fillId="0" borderId="4" xfId="0" applyNumberFormat="1" applyFont="1" applyBorder="1"/>
    <xf numFmtId="164" fontId="13" fillId="0" borderId="4" xfId="0" applyNumberFormat="1" applyFont="1" applyBorder="1"/>
    <xf numFmtId="2" fontId="13" fillId="0" borderId="4" xfId="0" applyNumberFormat="1" applyFont="1" applyBorder="1"/>
    <xf numFmtId="1" fontId="13" fillId="0" borderId="0" xfId="0" applyNumberFormat="1" applyFont="1"/>
    <xf numFmtId="165" fontId="13" fillId="0" borderId="0" xfId="0" applyNumberFormat="1" applyFont="1"/>
    <xf numFmtId="164" fontId="13" fillId="0" borderId="0" xfId="0" applyNumberFormat="1" applyFont="1"/>
    <xf numFmtId="2" fontId="13" fillId="0" borderId="0" xfId="0" applyNumberFormat="1" applyFont="1"/>
  </cellXfs>
  <cellStyles count="12">
    <cellStyle name="Normal" xfId="0" builtinId="0"/>
    <cellStyle name="Normal 2" xfId="1"/>
    <cellStyle name="Normal 3" xfId="2"/>
    <cellStyle name="Normal 4" xfId="3"/>
    <cellStyle name="Normal_&lt;2003" xfId="4"/>
    <cellStyle name="Normal_05-09" xfId="5"/>
    <cellStyle name="Normal_AccessWater" xfId="6"/>
    <cellStyle name="Normal_Countryside 2009" xfId="7"/>
    <cellStyle name="Normal_Data06" xfId="8"/>
    <cellStyle name="Normal_Sheet1" xfId="9"/>
    <cellStyle name="Normal_Sheet1 2" xfId="10"/>
    <cellStyle name="Normal_Timber(N) Water 200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2162162162162"/>
          <c:y val="7.4906504027870482E-2"/>
          <c:w val="0.67297297297297298"/>
          <c:h val="0.76030101588288546"/>
        </c:manualLayout>
      </c:layout>
      <c:lineChart>
        <c:grouping val="standard"/>
        <c:varyColors val="0"/>
        <c:ser>
          <c:idx val="0"/>
          <c:order val="0"/>
          <c:tx>
            <c:strRef>
              <c:f>'TSS vs. Secchi'!$B$2</c:f>
              <c:strCache>
                <c:ptCount val="1"/>
                <c:pt idx="0">
                  <c:v>TSS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'TSS vs. Secchi'!$A$3:$A$15</c:f>
              <c:numCache>
                <c:formatCode>General</c:formatCode>
                <c:ptCount val="13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'TSS vs. Secchi'!$B$3:$B$15</c:f>
              <c:numCache>
                <c:formatCode>0.0</c:formatCode>
                <c:ptCount val="13"/>
                <c:pt idx="0">
                  <c:v>23.560000000000002</c:v>
                </c:pt>
                <c:pt idx="1">
                  <c:v>13.919999999999998</c:v>
                </c:pt>
                <c:pt idx="2">
                  <c:v>9.6999999999999993</c:v>
                </c:pt>
                <c:pt idx="3">
                  <c:v>10.914285714285715</c:v>
                </c:pt>
                <c:pt idx="4">
                  <c:v>7.2428571428571429</c:v>
                </c:pt>
                <c:pt idx="5">
                  <c:v>11.114285714285716</c:v>
                </c:pt>
                <c:pt idx="6">
                  <c:v>11.585714285714285</c:v>
                </c:pt>
                <c:pt idx="7">
                  <c:v>10.242857142857144</c:v>
                </c:pt>
                <c:pt idx="8">
                  <c:v>11.033333333333333</c:v>
                </c:pt>
                <c:pt idx="9">
                  <c:v>12.185714285714287</c:v>
                </c:pt>
                <c:pt idx="10">
                  <c:v>10.314285714285715</c:v>
                </c:pt>
                <c:pt idx="11">
                  <c:v>8.4428571428571431</c:v>
                </c:pt>
                <c:pt idx="12">
                  <c:v>11.757142857142856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32688"/>
        <c:axId val="185461024"/>
      </c:lineChart>
      <c:lineChart>
        <c:grouping val="standard"/>
        <c:varyColors val="0"/>
        <c:ser>
          <c:idx val="1"/>
          <c:order val="1"/>
          <c:tx>
            <c:strRef>
              <c:f>'TSS vs. Secchi'!$C$2</c:f>
              <c:strCache>
                <c:ptCount val="1"/>
                <c:pt idx="0">
                  <c:v>SECCHI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'TSS vs. Secchi'!$A$3:$A$15</c:f>
              <c:numCache>
                <c:formatCode>General</c:formatCode>
                <c:ptCount val="13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'TSS vs. Secchi'!$C$3:$C$15</c:f>
              <c:numCache>
                <c:formatCode>0.00</c:formatCode>
                <c:ptCount val="13"/>
                <c:pt idx="0">
                  <c:v>2.8099999999999996</c:v>
                </c:pt>
                <c:pt idx="1">
                  <c:v>2.44</c:v>
                </c:pt>
                <c:pt idx="2">
                  <c:v>4.1139999999999999</c:v>
                </c:pt>
                <c:pt idx="3">
                  <c:v>4.177142857142857</c:v>
                </c:pt>
                <c:pt idx="4">
                  <c:v>4.5208571428571434</c:v>
                </c:pt>
                <c:pt idx="5">
                  <c:v>3.2398571428571432</c:v>
                </c:pt>
                <c:pt idx="6">
                  <c:v>2.6944285714285714</c:v>
                </c:pt>
                <c:pt idx="7">
                  <c:v>4.1599999999999993</c:v>
                </c:pt>
                <c:pt idx="8">
                  <c:v>3.1496666666666666</c:v>
                </c:pt>
                <c:pt idx="9">
                  <c:v>3.2285714285714282</c:v>
                </c:pt>
                <c:pt idx="10">
                  <c:v>2.96</c:v>
                </c:pt>
                <c:pt idx="11">
                  <c:v>2.8757142857142859</c:v>
                </c:pt>
                <c:pt idx="12">
                  <c:v>3.0457142857142858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9600"/>
        <c:axId val="185469984"/>
      </c:lineChart>
      <c:catAx>
        <c:axId val="18573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54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1024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TSS (mg/L)</a:t>
                </a:r>
              </a:p>
            </c:rich>
          </c:tx>
          <c:layout>
            <c:manualLayout>
              <c:xMode val="edge"/>
              <c:yMode val="edge"/>
              <c:x val="5.675675675675676E-2"/>
              <c:y val="0.353933098788183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5732688"/>
        <c:crosses val="autoZero"/>
        <c:crossBetween val="between"/>
      </c:valAx>
      <c:catAx>
        <c:axId val="1854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469984"/>
        <c:crosses val="autoZero"/>
        <c:auto val="1"/>
        <c:lblAlgn val="ctr"/>
        <c:lblOffset val="100"/>
        <c:noMultiLvlLbl val="0"/>
      </c:catAx>
      <c:valAx>
        <c:axId val="185469984"/>
        <c:scaling>
          <c:orientation val="minMax"/>
          <c:min val="1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Secchi depth (ft)</a:t>
                </a:r>
              </a:p>
            </c:rich>
          </c:tx>
          <c:layout>
            <c:manualLayout>
              <c:xMode val="edge"/>
              <c:yMode val="edge"/>
              <c:x val="0.93513513513513513"/>
              <c:y val="0.327716027759586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5469600"/>
        <c:crosses val="max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54054054054054"/>
          <c:y val="0.68913974728013927"/>
          <c:w val="0.16351351351351356"/>
          <c:h val="0.108614508292846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Aquatic Plant  FQI</c:v>
          </c:tx>
          <c:invertIfNegative val="0"/>
          <c:trendline>
            <c:trendlineType val="linear"/>
            <c:dispRSqr val="0"/>
            <c:dispEq val="0"/>
          </c:trendline>
          <c:cat>
            <c:numRef>
              <c:f>[2]Sheet1!$B$2:$B$11</c:f>
              <c:numCache>
                <c:formatCode>General</c:formatCode>
                <c:ptCount val="10"/>
                <c:pt idx="0">
                  <c:v>2001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[2]Sheet1!$L$2:$L$11</c:f>
              <c:numCache>
                <c:formatCode>General</c:formatCode>
                <c:ptCount val="10"/>
                <c:pt idx="0">
                  <c:v>13.6</c:v>
                </c:pt>
                <c:pt idx="1">
                  <c:v>15.5</c:v>
                </c:pt>
                <c:pt idx="2">
                  <c:v>16.899999999999999</c:v>
                </c:pt>
                <c:pt idx="3">
                  <c:v>16.100000000000001</c:v>
                </c:pt>
                <c:pt idx="4">
                  <c:v>13.1</c:v>
                </c:pt>
                <c:pt idx="5">
                  <c:v>17.2</c:v>
                </c:pt>
                <c:pt idx="6">
                  <c:v>17.2</c:v>
                </c:pt>
                <c:pt idx="7">
                  <c:v>15.8</c:v>
                </c:pt>
                <c:pt idx="8">
                  <c:v>19.600000000000001</c:v>
                </c:pt>
                <c:pt idx="9">
                  <c:v>15.8</c:v>
                </c:pt>
              </c:numCache>
            </c:numRef>
          </c:val>
        </c:ser>
        <c:ser>
          <c:idx val="1"/>
          <c:order val="1"/>
          <c:tx>
            <c:v># Species</c:v>
          </c:tx>
          <c:invertIfNegative val="0"/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[2]Sheet1!$B$2:$B$11</c:f>
              <c:numCache>
                <c:formatCode>General</c:formatCode>
                <c:ptCount val="10"/>
                <c:pt idx="0">
                  <c:v>2001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[2]Sheet1!$N$2:$N$11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10664"/>
        <c:axId val="185211240"/>
      </c:barChart>
      <c:catAx>
        <c:axId val="18601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211240"/>
        <c:crosses val="autoZero"/>
        <c:auto val="1"/>
        <c:lblAlgn val="ctr"/>
        <c:lblOffset val="100"/>
        <c:noMultiLvlLbl val="0"/>
      </c:catAx>
      <c:valAx>
        <c:axId val="185211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010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28575</xdr:rowOff>
    </xdr:from>
    <xdr:to>
      <xdr:col>18</xdr:col>
      <xdr:colOff>180975</xdr:colOff>
      <xdr:row>37</xdr:row>
      <xdr:rowOff>95250</xdr:rowOff>
    </xdr:to>
    <xdr:graphicFrame macro="">
      <xdr:nvGraphicFramePr>
        <xdr:cNvPr id="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304800</xdr:colOff>
      <xdr:row>35</xdr:row>
      <xdr:rowOff>152400</xdr:rowOff>
    </xdr:to>
    <xdr:graphicFrame macro="">
      <xdr:nvGraphicFramePr>
        <xdr:cNvPr id="1229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Lake%20Info/Loon%20Lakes/East%20Loon/2008/East%20Loon%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H\Engineering\Lakes%20Management\Lake%20Info\1%20General%20Info\Sentinel%20Lake%20Analysis\Sentinel%20Plants\LongPlants2005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M"/>
      <sheetName val="Data08"/>
      <sheetName val="IEPA"/>
      <sheetName val="Multi"/>
      <sheetName val="VLMP "/>
      <sheetName val="Summary"/>
      <sheetName val="Watershed"/>
      <sheetName val="June Plants"/>
      <sheetName val="August Plants"/>
      <sheetName val="Erosion_08"/>
      <sheetName val="Landuse"/>
      <sheetName val="TSS vs. Secchi"/>
      <sheetName val="Cond. vs Cl"/>
      <sheetName val="Monthly Water Le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EROSION</v>
          </cell>
          <cell r="B2" t="str">
            <v>SHRLENGTH</v>
          </cell>
          <cell r="C2" t="str">
            <v>MILES</v>
          </cell>
        </row>
        <row r="3">
          <cell r="A3">
            <v>0</v>
          </cell>
          <cell r="B3">
            <v>17967.63</v>
          </cell>
          <cell r="C3">
            <v>3.4029603310000001</v>
          </cell>
        </row>
        <row r="4">
          <cell r="A4">
            <v>1</v>
          </cell>
          <cell r="B4">
            <v>4838.32</v>
          </cell>
          <cell r="C4">
            <v>0.91634765900000004</v>
          </cell>
        </row>
        <row r="5">
          <cell r="A5">
            <v>2</v>
          </cell>
          <cell r="B5">
            <v>2966.92</v>
          </cell>
          <cell r="C5">
            <v>0.56191757600000003</v>
          </cell>
        </row>
        <row r="6">
          <cell r="A6">
            <v>3</v>
          </cell>
          <cell r="B6">
            <v>66.95</v>
          </cell>
          <cell r="C6">
            <v>1.2680673999999999E-2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2001</v>
          </cell>
          <cell r="L2">
            <v>13.6</v>
          </cell>
          <cell r="N2">
            <v>5</v>
          </cell>
        </row>
        <row r="3">
          <cell r="B3">
            <v>2005</v>
          </cell>
          <cell r="L3">
            <v>15.5</v>
          </cell>
          <cell r="N3">
            <v>7</v>
          </cell>
        </row>
        <row r="4">
          <cell r="B4">
            <v>2006</v>
          </cell>
          <cell r="L4">
            <v>16.899999999999999</v>
          </cell>
          <cell r="N4">
            <v>9</v>
          </cell>
        </row>
        <row r="5">
          <cell r="B5">
            <v>2007</v>
          </cell>
          <cell r="L5">
            <v>16.100000000000001</v>
          </cell>
          <cell r="N5">
            <v>8</v>
          </cell>
        </row>
        <row r="6">
          <cell r="B6">
            <v>2008</v>
          </cell>
          <cell r="L6">
            <v>13.1</v>
          </cell>
          <cell r="N6">
            <v>6</v>
          </cell>
        </row>
        <row r="7">
          <cell r="B7">
            <v>2009</v>
          </cell>
          <cell r="L7">
            <v>17.2</v>
          </cell>
          <cell r="N7">
            <v>9</v>
          </cell>
        </row>
        <row r="8">
          <cell r="B8">
            <v>2010</v>
          </cell>
          <cell r="L8">
            <v>17.2</v>
          </cell>
          <cell r="N8">
            <v>9</v>
          </cell>
        </row>
        <row r="9">
          <cell r="B9">
            <v>2011</v>
          </cell>
          <cell r="L9">
            <v>15.8</v>
          </cell>
          <cell r="N9">
            <v>8</v>
          </cell>
        </row>
        <row r="10">
          <cell r="B10">
            <v>2012</v>
          </cell>
          <cell r="L10">
            <v>19.600000000000001</v>
          </cell>
          <cell r="N10">
            <v>10</v>
          </cell>
        </row>
        <row r="11">
          <cell r="B11">
            <v>2013</v>
          </cell>
          <cell r="L11">
            <v>15.8</v>
          </cell>
          <cell r="N1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workbookViewId="0">
      <pane ySplit="1" topLeftCell="A179" activePane="bottomLeft" state="frozen"/>
      <selection pane="bottomLeft" activeCell="Q195" sqref="Q195"/>
    </sheetView>
  </sheetViews>
  <sheetFormatPr defaultRowHeight="15" x14ac:dyDescent="0.25"/>
  <cols>
    <col min="1" max="1" width="11.28515625" style="69" customWidth="1"/>
    <col min="2" max="2" width="6.7109375" style="69" customWidth="1"/>
    <col min="3" max="3" width="8" style="69" customWidth="1"/>
    <col min="4" max="4" width="7.140625" style="69" customWidth="1"/>
    <col min="5" max="5" width="8.7109375" style="69" customWidth="1"/>
    <col min="6" max="6" width="9" style="69" customWidth="1"/>
    <col min="7" max="7" width="8.85546875" style="69" customWidth="1"/>
    <col min="8" max="8" width="7" style="69" customWidth="1"/>
    <col min="9" max="9" width="6.42578125" style="69" customWidth="1"/>
    <col min="10" max="10" width="7.7109375" style="69" customWidth="1"/>
    <col min="11" max="11" width="7.85546875" style="69" customWidth="1"/>
    <col min="12" max="12" width="7.7109375" style="69" customWidth="1"/>
    <col min="13" max="13" width="6" style="69" customWidth="1"/>
    <col min="14" max="14" width="7.5703125" style="69" customWidth="1"/>
    <col min="15" max="16" width="11.5703125" style="69" bestFit="1" customWidth="1"/>
    <col min="17" max="16384" width="9.140625" style="69"/>
  </cols>
  <sheetData>
    <row r="1" spans="1:16" s="64" customFormat="1" ht="12.75" customHeight="1" x14ac:dyDescent="0.25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16</v>
      </c>
      <c r="N1" s="63" t="s">
        <v>12</v>
      </c>
      <c r="O1" s="63" t="s">
        <v>13</v>
      </c>
      <c r="P1" s="63" t="s">
        <v>14</v>
      </c>
    </row>
    <row r="2" spans="1:16" x14ac:dyDescent="0.25">
      <c r="A2" s="65">
        <v>33344</v>
      </c>
      <c r="B2" s="66">
        <v>3</v>
      </c>
      <c r="C2" s="67">
        <v>180</v>
      </c>
      <c r="D2" s="67">
        <v>0.87</v>
      </c>
      <c r="E2" s="67">
        <v>0.16</v>
      </c>
      <c r="F2" s="67">
        <v>1.48</v>
      </c>
      <c r="G2" s="67">
        <v>3.5999999999999997E-2</v>
      </c>
      <c r="H2" s="67">
        <v>0</v>
      </c>
      <c r="I2" s="68" t="s">
        <v>15</v>
      </c>
      <c r="J2" s="67">
        <v>31</v>
      </c>
      <c r="K2" s="66">
        <v>0</v>
      </c>
      <c r="L2" s="66">
        <v>0</v>
      </c>
      <c r="M2" s="67">
        <v>0</v>
      </c>
      <c r="N2" s="68" t="s">
        <v>18</v>
      </c>
      <c r="O2" s="66">
        <v>8.1</v>
      </c>
      <c r="P2" s="67">
        <v>1.6</v>
      </c>
    </row>
    <row r="3" spans="1:16" x14ac:dyDescent="0.25">
      <c r="A3" s="65">
        <v>33386</v>
      </c>
      <c r="B3" s="66">
        <v>3</v>
      </c>
      <c r="C3" s="67">
        <v>197</v>
      </c>
      <c r="D3" s="67">
        <v>2.1</v>
      </c>
      <c r="E3" s="67">
        <v>0.14000000000000001</v>
      </c>
      <c r="F3" s="67">
        <v>1.18</v>
      </c>
      <c r="G3" s="67">
        <v>5.0999999999999997E-2</v>
      </c>
      <c r="H3" s="67">
        <v>0</v>
      </c>
      <c r="I3" s="68" t="s">
        <v>15</v>
      </c>
      <c r="J3" s="67">
        <v>36.4</v>
      </c>
      <c r="K3" s="66">
        <v>0</v>
      </c>
      <c r="L3" s="66">
        <v>0</v>
      </c>
      <c r="M3" s="67">
        <v>0</v>
      </c>
      <c r="N3" s="68" t="s">
        <v>18</v>
      </c>
      <c r="O3" s="66">
        <v>8.6</v>
      </c>
      <c r="P3" s="67">
        <v>3.83</v>
      </c>
    </row>
    <row r="4" spans="1:16" x14ac:dyDescent="0.25">
      <c r="A4" s="65">
        <v>33427</v>
      </c>
      <c r="B4" s="66">
        <v>3</v>
      </c>
      <c r="C4" s="67">
        <v>162</v>
      </c>
      <c r="D4" s="67">
        <v>0.56000000000000005</v>
      </c>
      <c r="E4" s="67">
        <v>0</v>
      </c>
      <c r="F4" s="67">
        <v>6.0999999999999999E-2</v>
      </c>
      <c r="G4" s="67">
        <v>9.0999999999999998E-2</v>
      </c>
      <c r="H4" s="67">
        <v>0</v>
      </c>
      <c r="I4" s="68" t="s">
        <v>15</v>
      </c>
      <c r="J4" s="67">
        <v>21</v>
      </c>
      <c r="K4" s="66">
        <v>0</v>
      </c>
      <c r="L4" s="66">
        <v>0</v>
      </c>
      <c r="M4" s="67">
        <v>0</v>
      </c>
      <c r="N4" s="68" t="s">
        <v>18</v>
      </c>
      <c r="O4" s="66">
        <v>8.7000000000000011</v>
      </c>
      <c r="P4" s="67">
        <v>1.96</v>
      </c>
    </row>
    <row r="5" spans="1:16" x14ac:dyDescent="0.25">
      <c r="A5" s="65">
        <v>33463</v>
      </c>
      <c r="B5" s="66">
        <v>3</v>
      </c>
      <c r="C5" s="67">
        <v>171</v>
      </c>
      <c r="D5" s="67">
        <v>0.8</v>
      </c>
      <c r="E5" s="67">
        <v>0.15</v>
      </c>
      <c r="F5" s="67">
        <v>0</v>
      </c>
      <c r="G5" s="67">
        <v>5.0999999999999997E-2</v>
      </c>
      <c r="H5" s="67">
        <v>0</v>
      </c>
      <c r="I5" s="68" t="s">
        <v>15</v>
      </c>
      <c r="J5" s="67">
        <v>7.4</v>
      </c>
      <c r="K5" s="66">
        <v>0</v>
      </c>
      <c r="L5" s="66">
        <v>0</v>
      </c>
      <c r="M5" s="67">
        <v>0</v>
      </c>
      <c r="N5" s="68" t="s">
        <v>18</v>
      </c>
      <c r="O5" s="66">
        <v>8.8000000000000007</v>
      </c>
      <c r="P5" s="67">
        <v>4.83</v>
      </c>
    </row>
    <row r="6" spans="1:16" x14ac:dyDescent="0.25">
      <c r="A6" s="65">
        <v>33500</v>
      </c>
      <c r="B6" s="66">
        <v>3</v>
      </c>
      <c r="C6" s="67">
        <v>172</v>
      </c>
      <c r="D6" s="67">
        <v>1.7</v>
      </c>
      <c r="E6" s="67">
        <v>0</v>
      </c>
      <c r="F6" s="67">
        <v>0</v>
      </c>
      <c r="G6" s="67">
        <v>8.7999999999999995E-2</v>
      </c>
      <c r="H6" s="67">
        <v>0</v>
      </c>
      <c r="I6" s="68" t="s">
        <v>15</v>
      </c>
      <c r="J6" s="67">
        <v>22</v>
      </c>
      <c r="K6" s="66">
        <v>0</v>
      </c>
      <c r="L6" s="66">
        <v>0</v>
      </c>
      <c r="M6" s="67">
        <v>0</v>
      </c>
      <c r="N6" s="68" t="s">
        <v>18</v>
      </c>
      <c r="O6" s="66">
        <v>8.6</v>
      </c>
      <c r="P6" s="67">
        <v>1.83</v>
      </c>
    </row>
    <row r="7" spans="1:16" x14ac:dyDescent="0.25">
      <c r="A7" s="65">
        <v>35207</v>
      </c>
      <c r="B7" s="66">
        <v>3</v>
      </c>
      <c r="C7" s="67">
        <v>204</v>
      </c>
      <c r="D7" s="67">
        <v>1.78</v>
      </c>
      <c r="E7" s="67">
        <v>0</v>
      </c>
      <c r="F7" s="67">
        <v>1.72</v>
      </c>
      <c r="G7" s="67">
        <v>0.06</v>
      </c>
      <c r="H7" s="67">
        <v>3.6999999999999998E-2</v>
      </c>
      <c r="I7" s="68" t="s">
        <v>15</v>
      </c>
      <c r="J7" s="67">
        <v>31</v>
      </c>
      <c r="K7" s="66">
        <v>416</v>
      </c>
      <c r="L7" s="66">
        <v>125</v>
      </c>
      <c r="M7" s="67">
        <v>0</v>
      </c>
      <c r="N7" s="67">
        <v>0.52200000000000002</v>
      </c>
      <c r="O7" s="66">
        <v>7.63</v>
      </c>
      <c r="P7" s="67">
        <v>0.67</v>
      </c>
    </row>
    <row r="8" spans="1:16" x14ac:dyDescent="0.25">
      <c r="A8" s="65">
        <v>35234</v>
      </c>
      <c r="B8" s="66">
        <v>3</v>
      </c>
      <c r="C8" s="67">
        <v>181</v>
      </c>
      <c r="D8" s="67">
        <v>0.77</v>
      </c>
      <c r="E8" s="67">
        <v>0</v>
      </c>
      <c r="F8" s="67">
        <v>0.70599999999999996</v>
      </c>
      <c r="G8" s="67">
        <v>9.0999999999999998E-2</v>
      </c>
      <c r="H8" s="67">
        <v>1.2E-2</v>
      </c>
      <c r="I8" s="68" t="s">
        <v>15</v>
      </c>
      <c r="J8" s="67">
        <v>5.3</v>
      </c>
      <c r="K8" s="66">
        <v>391</v>
      </c>
      <c r="L8" s="66">
        <v>123</v>
      </c>
      <c r="M8" s="67">
        <v>0</v>
      </c>
      <c r="N8" s="67">
        <v>0.499</v>
      </c>
      <c r="O8" s="66">
        <v>8.26</v>
      </c>
      <c r="P8" s="67">
        <v>3.83</v>
      </c>
    </row>
    <row r="9" spans="1:16" x14ac:dyDescent="0.25">
      <c r="A9" s="65">
        <v>35263</v>
      </c>
      <c r="B9" s="66">
        <v>3</v>
      </c>
      <c r="C9" s="67">
        <v>201</v>
      </c>
      <c r="D9" s="67">
        <v>1.54</v>
      </c>
      <c r="E9" s="67">
        <v>0</v>
      </c>
      <c r="F9" s="67">
        <v>7.2999999999999995E-2</v>
      </c>
      <c r="G9" s="67">
        <v>6.3E-2</v>
      </c>
      <c r="H9" s="67">
        <v>0</v>
      </c>
      <c r="I9" s="68" t="s">
        <v>15</v>
      </c>
      <c r="J9" s="67">
        <v>9</v>
      </c>
      <c r="K9" s="66">
        <v>425</v>
      </c>
      <c r="L9" s="66">
        <v>176</v>
      </c>
      <c r="M9" s="67">
        <v>0</v>
      </c>
      <c r="N9" s="67">
        <v>0.51100000000000001</v>
      </c>
      <c r="O9" s="66">
        <v>8.31</v>
      </c>
      <c r="P9" s="67">
        <v>2.04</v>
      </c>
    </row>
    <row r="10" spans="1:16" x14ac:dyDescent="0.25">
      <c r="A10" s="65">
        <v>35297</v>
      </c>
      <c r="B10" s="66">
        <v>3</v>
      </c>
      <c r="C10" s="67">
        <v>203</v>
      </c>
      <c r="D10" s="67">
        <v>0.96</v>
      </c>
      <c r="E10" s="67">
        <v>0</v>
      </c>
      <c r="F10" s="67">
        <v>6.6000000000000003E-2</v>
      </c>
      <c r="G10" s="67">
        <v>7.0000000000000007E-2</v>
      </c>
      <c r="H10" s="67">
        <v>0</v>
      </c>
      <c r="I10" s="68" t="s">
        <v>15</v>
      </c>
      <c r="J10" s="67">
        <v>9.1999999999999993</v>
      </c>
      <c r="K10" s="66">
        <v>414</v>
      </c>
      <c r="L10" s="66">
        <v>151</v>
      </c>
      <c r="M10" s="67">
        <v>0</v>
      </c>
      <c r="N10" s="67">
        <v>0.54</v>
      </c>
      <c r="O10" s="66">
        <v>8.4700000000000006</v>
      </c>
      <c r="P10" s="67">
        <v>3.16</v>
      </c>
    </row>
    <row r="11" spans="1:16" x14ac:dyDescent="0.25">
      <c r="A11" s="65">
        <v>35318</v>
      </c>
      <c r="B11" s="66">
        <v>3</v>
      </c>
      <c r="C11" s="67">
        <v>206</v>
      </c>
      <c r="D11" s="67">
        <v>2.0499999999999998</v>
      </c>
      <c r="E11" s="67">
        <v>0</v>
      </c>
      <c r="F11" s="67">
        <v>7.1999999999999995E-2</v>
      </c>
      <c r="G11" s="67">
        <v>0.14799999999999999</v>
      </c>
      <c r="H11" s="67">
        <v>2.5999999999999999E-2</v>
      </c>
      <c r="I11" s="68" t="s">
        <v>15</v>
      </c>
      <c r="J11" s="67">
        <v>15.1</v>
      </c>
      <c r="K11" s="66">
        <v>416</v>
      </c>
      <c r="L11" s="66">
        <v>149</v>
      </c>
      <c r="M11" s="67">
        <v>0</v>
      </c>
      <c r="N11" s="67">
        <v>0.53900000000000003</v>
      </c>
      <c r="O11" s="66">
        <v>8.4499999999999993</v>
      </c>
      <c r="P11" s="67">
        <v>2.5</v>
      </c>
    </row>
    <row r="12" spans="1:16" x14ac:dyDescent="0.25">
      <c r="A12" s="65">
        <v>37032</v>
      </c>
      <c r="B12" s="66">
        <v>3</v>
      </c>
      <c r="C12" s="67">
        <v>214</v>
      </c>
      <c r="D12" s="67">
        <v>0.77900000000000003</v>
      </c>
      <c r="E12" s="67">
        <v>0</v>
      </c>
      <c r="F12" s="67">
        <v>0.34499999999999997</v>
      </c>
      <c r="G12" s="67">
        <v>5.8999999999999997E-2</v>
      </c>
      <c r="H12" s="67">
        <v>0</v>
      </c>
      <c r="I12" s="68" t="s">
        <v>15</v>
      </c>
      <c r="J12" s="67">
        <v>8.8000000000000007</v>
      </c>
      <c r="K12" s="66">
        <v>670</v>
      </c>
      <c r="L12" s="66">
        <v>193</v>
      </c>
      <c r="M12" s="67">
        <v>619</v>
      </c>
      <c r="N12" s="67">
        <v>0.99919999999999998</v>
      </c>
      <c r="O12" s="66">
        <v>8.0299999999999994</v>
      </c>
      <c r="P12" s="67">
        <v>3.61</v>
      </c>
    </row>
    <row r="13" spans="1:16" x14ac:dyDescent="0.25">
      <c r="A13" s="65">
        <v>37061</v>
      </c>
      <c r="B13" s="66">
        <v>3</v>
      </c>
      <c r="C13" s="67">
        <v>210</v>
      </c>
      <c r="D13" s="67">
        <v>1.1299999999999999</v>
      </c>
      <c r="E13" s="67">
        <v>0</v>
      </c>
      <c r="F13" s="67">
        <v>0.38</v>
      </c>
      <c r="G13" s="67">
        <v>4.9000000000000002E-2</v>
      </c>
      <c r="H13" s="67">
        <v>0</v>
      </c>
      <c r="I13" s="68" t="s">
        <v>15</v>
      </c>
      <c r="J13" s="67">
        <v>6.3</v>
      </c>
      <c r="K13" s="66">
        <v>677</v>
      </c>
      <c r="L13" s="66">
        <v>205</v>
      </c>
      <c r="M13" s="67">
        <v>608</v>
      </c>
      <c r="N13" s="67">
        <v>0.94640000000000002</v>
      </c>
      <c r="O13" s="66">
        <v>8.11</v>
      </c>
      <c r="P13" s="67">
        <v>5.61</v>
      </c>
    </row>
    <row r="14" spans="1:16" x14ac:dyDescent="0.25">
      <c r="A14" s="65">
        <v>37096</v>
      </c>
      <c r="B14" s="66">
        <v>3</v>
      </c>
      <c r="C14" s="67">
        <v>194</v>
      </c>
      <c r="D14" s="67">
        <v>1.66</v>
      </c>
      <c r="E14" s="67">
        <v>0</v>
      </c>
      <c r="F14" s="67">
        <v>0</v>
      </c>
      <c r="G14" s="67">
        <v>9.2999999999999999E-2</v>
      </c>
      <c r="H14" s="67">
        <v>7.0000000000000001E-3</v>
      </c>
      <c r="I14" s="68" t="s">
        <v>15</v>
      </c>
      <c r="J14" s="67">
        <v>10.5</v>
      </c>
      <c r="K14" s="66">
        <v>631</v>
      </c>
      <c r="L14" s="66">
        <v>188</v>
      </c>
      <c r="M14" s="67">
        <v>577</v>
      </c>
      <c r="N14" s="67">
        <v>0.94320000000000004</v>
      </c>
      <c r="O14" s="66">
        <v>8.19</v>
      </c>
      <c r="P14" s="67">
        <v>3.64</v>
      </c>
    </row>
    <row r="15" spans="1:16" x14ac:dyDescent="0.25">
      <c r="A15" s="65">
        <v>37124</v>
      </c>
      <c r="B15" s="66">
        <v>3</v>
      </c>
      <c r="C15" s="67">
        <v>181</v>
      </c>
      <c r="D15" s="67">
        <v>1.63</v>
      </c>
      <c r="E15" s="67">
        <v>0</v>
      </c>
      <c r="F15" s="67">
        <v>0</v>
      </c>
      <c r="G15" s="67">
        <v>0.112</v>
      </c>
      <c r="H15" s="67">
        <v>8.0000000000000002E-3</v>
      </c>
      <c r="I15" s="68" t="s">
        <v>15</v>
      </c>
      <c r="J15" s="67">
        <v>11.9</v>
      </c>
      <c r="K15" s="66">
        <v>627</v>
      </c>
      <c r="L15" s="66">
        <v>188</v>
      </c>
      <c r="M15" s="67">
        <v>578</v>
      </c>
      <c r="N15" s="67">
        <v>0.9083</v>
      </c>
      <c r="O15" s="66">
        <v>8.19</v>
      </c>
      <c r="P15" s="67">
        <v>3.61</v>
      </c>
    </row>
    <row r="16" spans="1:16" x14ac:dyDescent="0.25">
      <c r="A16" s="65">
        <v>37152</v>
      </c>
      <c r="B16" s="66">
        <v>3</v>
      </c>
      <c r="C16" s="67">
        <v>182</v>
      </c>
      <c r="D16" s="67">
        <v>1.72</v>
      </c>
      <c r="E16" s="67">
        <v>0</v>
      </c>
      <c r="F16" s="67">
        <v>0</v>
      </c>
      <c r="G16" s="67">
        <v>0.14599999999999999</v>
      </c>
      <c r="H16" s="67">
        <v>2.1999999999999999E-2</v>
      </c>
      <c r="I16" s="68" t="s">
        <v>15</v>
      </c>
      <c r="J16" s="67">
        <v>11</v>
      </c>
      <c r="K16" s="66">
        <v>573</v>
      </c>
      <c r="L16" s="66">
        <v>153</v>
      </c>
      <c r="M16" s="67">
        <v>550</v>
      </c>
      <c r="N16" s="67">
        <v>0.91810000000000003</v>
      </c>
      <c r="O16" s="66">
        <v>8.02</v>
      </c>
      <c r="P16" s="67">
        <v>4.0999999999999996</v>
      </c>
    </row>
    <row r="17" spans="1:16" x14ac:dyDescent="0.25">
      <c r="A17" s="70">
        <v>38453</v>
      </c>
      <c r="B17" s="71">
        <v>3</v>
      </c>
      <c r="C17" s="72">
        <v>190</v>
      </c>
      <c r="D17" s="72">
        <v>1.05</v>
      </c>
      <c r="E17" s="72">
        <v>0</v>
      </c>
      <c r="F17" s="72">
        <v>0.55200000000000005</v>
      </c>
      <c r="G17" s="72">
        <v>5.0999999999999997E-2</v>
      </c>
      <c r="H17" s="72">
        <v>0</v>
      </c>
      <c r="I17" s="72">
        <v>181</v>
      </c>
      <c r="J17" s="72">
        <v>12</v>
      </c>
      <c r="K17" s="71">
        <v>682</v>
      </c>
      <c r="L17" s="71">
        <v>147</v>
      </c>
      <c r="M17" s="72">
        <v>0</v>
      </c>
      <c r="N17" s="72">
        <v>1.0680000000000001</v>
      </c>
      <c r="O17" s="71">
        <v>8.17</v>
      </c>
      <c r="P17" s="72">
        <v>6.14</v>
      </c>
    </row>
    <row r="18" spans="1:16" x14ac:dyDescent="0.25">
      <c r="A18" s="70">
        <v>38483</v>
      </c>
      <c r="B18" s="71">
        <v>3</v>
      </c>
      <c r="C18" s="72">
        <v>196</v>
      </c>
      <c r="D18" s="72">
        <v>1.1000000000000001</v>
      </c>
      <c r="E18" s="72">
        <v>0</v>
      </c>
      <c r="F18" s="72">
        <v>8.7999999999999995E-2</v>
      </c>
      <c r="G18" s="72">
        <v>5.0999999999999997E-2</v>
      </c>
      <c r="H18" s="72">
        <v>0</v>
      </c>
      <c r="I18" s="72">
        <v>191</v>
      </c>
      <c r="J18" s="72">
        <v>8.1</v>
      </c>
      <c r="K18" s="71">
        <v>682</v>
      </c>
      <c r="L18" s="71">
        <v>126</v>
      </c>
      <c r="M18" s="72">
        <v>0</v>
      </c>
      <c r="N18" s="72">
        <v>1.1000000000000001</v>
      </c>
      <c r="O18" s="71">
        <v>7.91</v>
      </c>
      <c r="P18" s="72">
        <v>6.1</v>
      </c>
    </row>
    <row r="19" spans="1:16" x14ac:dyDescent="0.25">
      <c r="A19" s="70">
        <v>38518</v>
      </c>
      <c r="B19" s="71">
        <v>3</v>
      </c>
      <c r="C19" s="72">
        <v>185</v>
      </c>
      <c r="D19" s="72">
        <v>1.32</v>
      </c>
      <c r="E19" s="72">
        <v>0</v>
      </c>
      <c r="F19" s="72">
        <v>0</v>
      </c>
      <c r="G19" s="72">
        <v>5.1999999999999998E-2</v>
      </c>
      <c r="H19" s="72">
        <v>0</v>
      </c>
      <c r="I19" s="72">
        <v>189</v>
      </c>
      <c r="J19" s="72">
        <v>6.8</v>
      </c>
      <c r="K19" s="71">
        <v>671</v>
      </c>
      <c r="L19" s="71">
        <v>127</v>
      </c>
      <c r="M19" s="72">
        <v>0</v>
      </c>
      <c r="N19" s="72">
        <v>1.0980000000000001</v>
      </c>
      <c r="O19" s="71">
        <v>7.89</v>
      </c>
      <c r="P19" s="72">
        <v>4.04</v>
      </c>
    </row>
    <row r="20" spans="1:16" x14ac:dyDescent="0.25">
      <c r="A20" s="70">
        <v>38546</v>
      </c>
      <c r="B20" s="71">
        <v>3</v>
      </c>
      <c r="C20" s="72">
        <v>172</v>
      </c>
      <c r="D20" s="72">
        <v>1.21</v>
      </c>
      <c r="E20" s="72">
        <v>0</v>
      </c>
      <c r="F20" s="72">
        <v>0</v>
      </c>
      <c r="G20" s="72">
        <v>5.0999999999999997E-2</v>
      </c>
      <c r="H20" s="72">
        <v>0</v>
      </c>
      <c r="I20" s="72">
        <v>198</v>
      </c>
      <c r="J20" s="72">
        <v>7.8</v>
      </c>
      <c r="K20" s="71">
        <v>700</v>
      </c>
      <c r="L20" s="71">
        <v>170</v>
      </c>
      <c r="M20" s="72">
        <v>0</v>
      </c>
      <c r="N20" s="72">
        <v>1.1180000000000001</v>
      </c>
      <c r="O20" s="71">
        <v>7.99</v>
      </c>
      <c r="P20" s="72">
        <v>3.94</v>
      </c>
    </row>
    <row r="21" spans="1:16" x14ac:dyDescent="0.25">
      <c r="A21" s="70">
        <v>38574</v>
      </c>
      <c r="B21" s="71">
        <v>3</v>
      </c>
      <c r="C21" s="72">
        <v>154</v>
      </c>
      <c r="D21" s="72">
        <v>1.38</v>
      </c>
      <c r="E21" s="72">
        <v>0</v>
      </c>
      <c r="F21" s="72">
        <v>0</v>
      </c>
      <c r="G21" s="72">
        <v>7.0999999999999994E-2</v>
      </c>
      <c r="H21" s="72">
        <v>0</v>
      </c>
      <c r="I21" s="72">
        <v>205</v>
      </c>
      <c r="J21" s="72">
        <v>8.1999999999999993</v>
      </c>
      <c r="K21" s="71">
        <v>721</v>
      </c>
      <c r="L21" s="71">
        <v>204</v>
      </c>
      <c r="M21" s="72">
        <v>0</v>
      </c>
      <c r="N21" s="72">
        <v>1.0720000000000001</v>
      </c>
      <c r="O21" s="71">
        <v>9.11</v>
      </c>
      <c r="P21" s="72">
        <v>4.43</v>
      </c>
    </row>
    <row r="22" spans="1:16" x14ac:dyDescent="0.25">
      <c r="A22" s="70">
        <v>38609</v>
      </c>
      <c r="B22" s="71">
        <v>3</v>
      </c>
      <c r="C22" s="72">
        <v>143</v>
      </c>
      <c r="D22" s="72">
        <v>2.08</v>
      </c>
      <c r="E22" s="72">
        <v>0</v>
      </c>
      <c r="F22" s="72">
        <v>0</v>
      </c>
      <c r="G22" s="72">
        <v>0.14799999999999999</v>
      </c>
      <c r="H22" s="72">
        <v>8.0000000000000002E-3</v>
      </c>
      <c r="I22" s="72">
        <v>207</v>
      </c>
      <c r="J22" s="72">
        <v>16.8</v>
      </c>
      <c r="K22" s="71">
        <v>680</v>
      </c>
      <c r="L22" s="71">
        <v>170</v>
      </c>
      <c r="M22" s="72">
        <v>0</v>
      </c>
      <c r="N22" s="72">
        <v>1.0529999999999999</v>
      </c>
      <c r="O22" s="71">
        <v>8.66</v>
      </c>
      <c r="P22" s="72">
        <v>2.2999999999999998</v>
      </c>
    </row>
    <row r="23" spans="1:16" x14ac:dyDescent="0.25">
      <c r="A23" s="70">
        <v>38643</v>
      </c>
      <c r="B23" s="71">
        <v>3</v>
      </c>
      <c r="C23" s="72">
        <v>152</v>
      </c>
      <c r="D23" s="72">
        <v>1.87</v>
      </c>
      <c r="E23" s="72">
        <v>0</v>
      </c>
      <c r="F23" s="72">
        <v>0</v>
      </c>
      <c r="G23" s="72">
        <v>0.109</v>
      </c>
      <c r="H23" s="72">
        <v>1.2E-2</v>
      </c>
      <c r="I23" s="72">
        <v>208</v>
      </c>
      <c r="J23" s="72">
        <v>16.7</v>
      </c>
      <c r="K23" s="71">
        <v>647</v>
      </c>
      <c r="L23" s="71">
        <v>140</v>
      </c>
      <c r="M23" s="72">
        <v>0</v>
      </c>
      <c r="N23" s="72">
        <v>1.0660000000000001</v>
      </c>
      <c r="O23" s="71">
        <v>8.2200000000000006</v>
      </c>
      <c r="P23" s="72">
        <v>2.29</v>
      </c>
    </row>
    <row r="24" spans="1:16" x14ac:dyDescent="0.25">
      <c r="A24" s="70">
        <v>38818</v>
      </c>
      <c r="B24" s="71">
        <v>3</v>
      </c>
      <c r="C24" s="72">
        <v>161</v>
      </c>
      <c r="D24" s="72">
        <v>1.3</v>
      </c>
      <c r="E24" s="72">
        <v>0</v>
      </c>
      <c r="F24" s="72">
        <v>1.82</v>
      </c>
      <c r="G24" s="72">
        <v>4.3999999999999997E-2</v>
      </c>
      <c r="H24" s="72">
        <v>0</v>
      </c>
      <c r="I24" s="72">
        <v>195</v>
      </c>
      <c r="J24" s="72">
        <v>5.2</v>
      </c>
      <c r="K24" s="71">
        <v>718</v>
      </c>
      <c r="L24" s="71">
        <v>142</v>
      </c>
      <c r="M24" s="72">
        <v>0</v>
      </c>
      <c r="N24" s="72">
        <v>1.1659999999999999</v>
      </c>
      <c r="O24" s="71">
        <v>8.0299999999999994</v>
      </c>
      <c r="P24" s="72">
        <v>4.59</v>
      </c>
    </row>
    <row r="25" spans="1:16" x14ac:dyDescent="0.25">
      <c r="A25" s="70">
        <v>38846</v>
      </c>
      <c r="B25" s="71">
        <v>3</v>
      </c>
      <c r="C25" s="72">
        <v>174</v>
      </c>
      <c r="D25" s="72">
        <v>1.27</v>
      </c>
      <c r="E25" s="72">
        <v>0</v>
      </c>
      <c r="F25" s="72">
        <v>1.06</v>
      </c>
      <c r="G25" s="72">
        <v>3.4000000000000002E-2</v>
      </c>
      <c r="H25" s="72">
        <v>0</v>
      </c>
      <c r="I25" s="72">
        <v>197</v>
      </c>
      <c r="J25" s="72">
        <v>2.1</v>
      </c>
      <c r="K25" s="71">
        <v>756</v>
      </c>
      <c r="L25" s="71">
        <v>163</v>
      </c>
      <c r="M25" s="72">
        <v>0</v>
      </c>
      <c r="N25" s="72">
        <v>1.1919999999999999</v>
      </c>
      <c r="O25" s="71">
        <v>8.16</v>
      </c>
      <c r="P25" s="72">
        <v>11.32</v>
      </c>
    </row>
    <row r="26" spans="1:16" x14ac:dyDescent="0.25">
      <c r="A26" s="70">
        <v>38881</v>
      </c>
      <c r="B26" s="71">
        <v>3</v>
      </c>
      <c r="C26" s="72">
        <v>184</v>
      </c>
      <c r="D26" s="72">
        <v>1.19</v>
      </c>
      <c r="E26" s="72">
        <v>0.105</v>
      </c>
      <c r="F26" s="72">
        <v>0.38900000000000001</v>
      </c>
      <c r="G26" s="72">
        <v>0.04</v>
      </c>
      <c r="H26" s="72">
        <v>0</v>
      </c>
      <c r="I26" s="72">
        <v>183</v>
      </c>
      <c r="J26" s="72">
        <v>2.7</v>
      </c>
      <c r="K26" s="71">
        <v>728</v>
      </c>
      <c r="L26" s="71">
        <v>164</v>
      </c>
      <c r="M26" s="72">
        <v>0</v>
      </c>
      <c r="N26" s="72">
        <v>1.1459999999999999</v>
      </c>
      <c r="O26" s="71">
        <v>8.1300000000000008</v>
      </c>
      <c r="P26" s="72">
        <v>5.94</v>
      </c>
    </row>
    <row r="27" spans="1:16" x14ac:dyDescent="0.25">
      <c r="A27" s="70">
        <v>38909</v>
      </c>
      <c r="B27" s="71">
        <v>3</v>
      </c>
      <c r="C27" s="72">
        <v>175</v>
      </c>
      <c r="D27" s="72">
        <v>1.29</v>
      </c>
      <c r="E27" s="72">
        <v>0</v>
      </c>
      <c r="F27" s="72">
        <v>0</v>
      </c>
      <c r="G27" s="72">
        <v>0.06</v>
      </c>
      <c r="H27" s="72">
        <v>0</v>
      </c>
      <c r="I27" s="72">
        <v>187</v>
      </c>
      <c r="J27" s="72">
        <v>7.7</v>
      </c>
      <c r="K27" s="71">
        <v>765</v>
      </c>
      <c r="L27" s="71">
        <v>206</v>
      </c>
      <c r="M27" s="72">
        <v>0</v>
      </c>
      <c r="N27" s="72">
        <v>1.1180000000000001</v>
      </c>
      <c r="O27" s="71">
        <v>8.56</v>
      </c>
      <c r="P27" s="72">
        <v>4.2300000000000004</v>
      </c>
    </row>
    <row r="28" spans="1:16" x14ac:dyDescent="0.25">
      <c r="A28" s="70">
        <v>38937</v>
      </c>
      <c r="B28" s="71">
        <v>3</v>
      </c>
      <c r="C28" s="72">
        <v>146</v>
      </c>
      <c r="D28" s="72">
        <v>2.14</v>
      </c>
      <c r="E28" s="72">
        <v>0</v>
      </c>
      <c r="F28" s="72">
        <v>0</v>
      </c>
      <c r="G28" s="72">
        <v>8.6999999999999994E-2</v>
      </c>
      <c r="H28" s="72">
        <v>0</v>
      </c>
      <c r="I28" s="72">
        <v>195</v>
      </c>
      <c r="J28" s="72">
        <v>13</v>
      </c>
      <c r="K28" s="71">
        <v>722</v>
      </c>
      <c r="L28" s="71">
        <v>200</v>
      </c>
      <c r="M28" s="72">
        <v>0</v>
      </c>
      <c r="N28" s="72">
        <v>1.0920000000000001</v>
      </c>
      <c r="O28" s="71">
        <v>8.7200000000000006</v>
      </c>
      <c r="P28" s="72">
        <v>1.6</v>
      </c>
    </row>
    <row r="29" spans="1:16" x14ac:dyDescent="0.25">
      <c r="A29" s="70">
        <v>38972</v>
      </c>
      <c r="B29" s="71">
        <v>3</v>
      </c>
      <c r="C29" s="72">
        <v>148</v>
      </c>
      <c r="D29" s="72">
        <v>2.1800000000000002</v>
      </c>
      <c r="E29" s="72">
        <v>0.28799999999999998</v>
      </c>
      <c r="F29" s="72">
        <v>0</v>
      </c>
      <c r="G29" s="72">
        <v>0.14299999999999999</v>
      </c>
      <c r="H29" s="72">
        <v>1.7000000000000001E-2</v>
      </c>
      <c r="I29" s="72">
        <v>189</v>
      </c>
      <c r="J29" s="72">
        <v>10</v>
      </c>
      <c r="K29" s="71">
        <v>665</v>
      </c>
      <c r="L29" s="71">
        <v>154</v>
      </c>
      <c r="M29" s="72">
        <v>0</v>
      </c>
      <c r="N29" s="72">
        <v>1.0529999999999999</v>
      </c>
      <c r="O29" s="71">
        <v>7.86</v>
      </c>
      <c r="P29" s="72">
        <v>2.0299999999999998</v>
      </c>
    </row>
    <row r="30" spans="1:16" x14ac:dyDescent="0.25">
      <c r="A30" s="70">
        <v>39021</v>
      </c>
      <c r="B30" s="71">
        <v>3</v>
      </c>
      <c r="C30" s="72">
        <v>179</v>
      </c>
      <c r="D30" s="72">
        <v>1.59</v>
      </c>
      <c r="E30" s="72">
        <v>0.17699999999999999</v>
      </c>
      <c r="F30" s="72">
        <v>0.27200000000000002</v>
      </c>
      <c r="G30" s="72">
        <v>6.8000000000000005E-2</v>
      </c>
      <c r="H30" s="72">
        <v>8.0000000000000002E-3</v>
      </c>
      <c r="I30" s="72">
        <v>162</v>
      </c>
      <c r="J30" s="72">
        <v>10</v>
      </c>
      <c r="K30" s="71">
        <v>652</v>
      </c>
      <c r="L30" s="71">
        <v>147</v>
      </c>
      <c r="M30" s="72">
        <v>0</v>
      </c>
      <c r="N30" s="72">
        <v>1.0169999999999999</v>
      </c>
      <c r="O30" s="71">
        <v>8.07</v>
      </c>
      <c r="P30" s="72">
        <v>1.9359999999999999</v>
      </c>
    </row>
    <row r="31" spans="1:16" x14ac:dyDescent="0.25">
      <c r="A31" s="70">
        <v>39188</v>
      </c>
      <c r="B31" s="71">
        <v>3</v>
      </c>
      <c r="C31" s="72">
        <v>184</v>
      </c>
      <c r="D31" s="72">
        <v>1.22</v>
      </c>
      <c r="E31" s="72">
        <v>0</v>
      </c>
      <c r="F31" s="72">
        <v>0.61199999999999999</v>
      </c>
      <c r="G31" s="72">
        <v>4.8000000000000001E-2</v>
      </c>
      <c r="H31" s="72">
        <v>0</v>
      </c>
      <c r="I31" s="72">
        <v>181</v>
      </c>
      <c r="J31" s="72">
        <v>8.4</v>
      </c>
      <c r="K31" s="71">
        <v>645</v>
      </c>
      <c r="L31" s="71">
        <v>119</v>
      </c>
      <c r="M31" s="72">
        <v>0</v>
      </c>
      <c r="N31" s="72">
        <v>1.044</v>
      </c>
      <c r="O31" s="71">
        <v>8.15</v>
      </c>
      <c r="P31" s="72">
        <v>3.28</v>
      </c>
    </row>
    <row r="32" spans="1:16" x14ac:dyDescent="0.25">
      <c r="A32" s="70">
        <v>39210</v>
      </c>
      <c r="B32" s="71">
        <v>3</v>
      </c>
      <c r="C32" s="72">
        <v>199</v>
      </c>
      <c r="D32" s="72">
        <v>1.1000000000000001</v>
      </c>
      <c r="E32" s="72">
        <v>0</v>
      </c>
      <c r="F32" s="72">
        <v>0.36799999999999999</v>
      </c>
      <c r="G32" s="72">
        <v>4.3999999999999997E-2</v>
      </c>
      <c r="H32" s="72">
        <v>0</v>
      </c>
      <c r="I32" s="72">
        <v>180</v>
      </c>
      <c r="J32" s="72">
        <v>5.2</v>
      </c>
      <c r="K32" s="71">
        <v>652</v>
      </c>
      <c r="L32" s="71">
        <v>135</v>
      </c>
      <c r="M32" s="72">
        <v>0</v>
      </c>
      <c r="N32" s="72">
        <v>1.0860000000000001</v>
      </c>
      <c r="O32" s="71">
        <v>8.02</v>
      </c>
      <c r="P32" s="72">
        <v>5.58</v>
      </c>
    </row>
    <row r="33" spans="1:16" x14ac:dyDescent="0.25">
      <c r="A33" s="70">
        <v>39245</v>
      </c>
      <c r="B33" s="71">
        <v>3</v>
      </c>
      <c r="C33" s="72">
        <v>186</v>
      </c>
      <c r="D33" s="72">
        <v>1.86</v>
      </c>
      <c r="E33" s="72">
        <v>0</v>
      </c>
      <c r="F33" s="72">
        <v>0.128</v>
      </c>
      <c r="G33" s="72">
        <v>0.13300000000000001</v>
      </c>
      <c r="H33" s="72">
        <v>8.0000000000000002E-3</v>
      </c>
      <c r="I33" s="72">
        <v>167</v>
      </c>
      <c r="J33" s="72">
        <v>17</v>
      </c>
      <c r="K33" s="71">
        <v>628</v>
      </c>
      <c r="L33" s="71">
        <v>157</v>
      </c>
      <c r="M33" s="72">
        <v>0</v>
      </c>
      <c r="N33" s="72">
        <v>0.98299999999999998</v>
      </c>
      <c r="O33" s="71">
        <v>8.65</v>
      </c>
      <c r="P33" s="72">
        <v>2.2999999999999998</v>
      </c>
    </row>
    <row r="34" spans="1:16" x14ac:dyDescent="0.25">
      <c r="A34" s="70">
        <v>39273</v>
      </c>
      <c r="B34" s="71">
        <v>3</v>
      </c>
      <c r="C34" s="72">
        <v>178</v>
      </c>
      <c r="D34" s="72">
        <v>2.17</v>
      </c>
      <c r="E34" s="72">
        <v>0</v>
      </c>
      <c r="F34" s="72">
        <v>0</v>
      </c>
      <c r="G34" s="72">
        <v>0.14399999999999999</v>
      </c>
      <c r="H34" s="72">
        <v>0</v>
      </c>
      <c r="I34" s="72">
        <v>159</v>
      </c>
      <c r="J34" s="72">
        <v>17.8</v>
      </c>
      <c r="K34" s="71">
        <v>604</v>
      </c>
      <c r="L34" s="71">
        <v>152</v>
      </c>
      <c r="M34" s="72">
        <v>0</v>
      </c>
      <c r="N34" s="72">
        <v>0.95599999999999996</v>
      </c>
      <c r="O34" s="71">
        <v>8.6</v>
      </c>
      <c r="P34" s="72">
        <v>2.79</v>
      </c>
    </row>
    <row r="35" spans="1:16" x14ac:dyDescent="0.25">
      <c r="A35" s="70">
        <v>39301</v>
      </c>
      <c r="B35" s="71">
        <v>3</v>
      </c>
      <c r="C35" s="72">
        <v>177</v>
      </c>
      <c r="D35" s="72">
        <v>1.95</v>
      </c>
      <c r="E35" s="72">
        <v>0</v>
      </c>
      <c r="F35" s="72">
        <v>0</v>
      </c>
      <c r="G35" s="72">
        <v>9.8000000000000004E-2</v>
      </c>
      <c r="H35" s="72">
        <v>0</v>
      </c>
      <c r="I35" s="72">
        <v>152</v>
      </c>
      <c r="J35" s="72">
        <v>11.5</v>
      </c>
      <c r="K35" s="71">
        <v>550</v>
      </c>
      <c r="L35" s="71">
        <v>118</v>
      </c>
      <c r="M35" s="72">
        <v>0</v>
      </c>
      <c r="N35" s="72">
        <v>0.88009999999999999</v>
      </c>
      <c r="O35" s="71">
        <v>8.64</v>
      </c>
      <c r="P35" s="72">
        <v>2.3290000000000002</v>
      </c>
    </row>
    <row r="36" spans="1:16" x14ac:dyDescent="0.25">
      <c r="A36" s="70">
        <v>39336</v>
      </c>
      <c r="B36" s="71">
        <v>3</v>
      </c>
      <c r="C36" s="72">
        <v>187</v>
      </c>
      <c r="D36" s="72">
        <v>1.64</v>
      </c>
      <c r="E36" s="72">
        <v>0</v>
      </c>
      <c r="F36" s="72">
        <v>0</v>
      </c>
      <c r="G36" s="72">
        <v>0.13700000000000001</v>
      </c>
      <c r="H36" s="72">
        <v>5.5E-2</v>
      </c>
      <c r="I36" s="72">
        <v>82</v>
      </c>
      <c r="J36" s="72">
        <v>6.9</v>
      </c>
      <c r="K36" s="71">
        <v>415</v>
      </c>
      <c r="L36" s="71">
        <v>94</v>
      </c>
      <c r="M36" s="72">
        <v>0</v>
      </c>
      <c r="N36" s="72">
        <v>0.66900000000000004</v>
      </c>
      <c r="O36" s="71">
        <v>7.68</v>
      </c>
      <c r="P36" s="72">
        <v>3.28</v>
      </c>
    </row>
    <row r="37" spans="1:16" x14ac:dyDescent="0.25">
      <c r="A37" s="70">
        <v>39378</v>
      </c>
      <c r="B37" s="71">
        <v>3</v>
      </c>
      <c r="C37" s="72">
        <v>200</v>
      </c>
      <c r="D37" s="72">
        <v>1.5</v>
      </c>
      <c r="E37" s="72">
        <v>0.22700000000000001</v>
      </c>
      <c r="F37" s="72">
        <v>0</v>
      </c>
      <c r="G37" s="72">
        <v>0.11600000000000001</v>
      </c>
      <c r="H37" s="72">
        <v>4.1000000000000002E-2</v>
      </c>
      <c r="I37" s="72">
        <v>92.6</v>
      </c>
      <c r="J37" s="72">
        <v>11</v>
      </c>
      <c r="K37" s="71">
        <v>463</v>
      </c>
      <c r="L37" s="71">
        <v>100</v>
      </c>
      <c r="M37" s="73" t="s">
        <v>15</v>
      </c>
      <c r="N37" s="72">
        <v>0.72829999999999995</v>
      </c>
      <c r="O37" s="71">
        <v>7.72</v>
      </c>
      <c r="P37" s="72">
        <v>3.12</v>
      </c>
    </row>
    <row r="38" spans="1:16" x14ac:dyDescent="0.25">
      <c r="A38" s="70">
        <v>39553</v>
      </c>
      <c r="B38" s="71">
        <v>3</v>
      </c>
      <c r="C38" s="72">
        <v>166</v>
      </c>
      <c r="D38" s="72">
        <v>0.86499999999999999</v>
      </c>
      <c r="E38" s="72">
        <v>0.10299999999999999</v>
      </c>
      <c r="F38" s="72">
        <v>0.6</v>
      </c>
      <c r="G38" s="72">
        <v>5.0999999999999997E-2</v>
      </c>
      <c r="H38" s="72">
        <v>8.0000000000000002E-3</v>
      </c>
      <c r="I38" s="72">
        <v>164</v>
      </c>
      <c r="J38" s="72">
        <v>10.7</v>
      </c>
      <c r="K38" s="71">
        <v>545</v>
      </c>
      <c r="L38" s="71">
        <v>81</v>
      </c>
      <c r="M38" s="73" t="s">
        <v>15</v>
      </c>
      <c r="N38" s="72">
        <v>0.92010000000000003</v>
      </c>
      <c r="O38" s="71">
        <v>7.94</v>
      </c>
      <c r="P38" s="72">
        <v>2.17</v>
      </c>
    </row>
    <row r="39" spans="1:16" x14ac:dyDescent="0.25">
      <c r="A39" s="70">
        <v>39581</v>
      </c>
      <c r="B39" s="71">
        <v>3</v>
      </c>
      <c r="C39" s="72">
        <v>187</v>
      </c>
      <c r="D39" s="72">
        <v>1.1200000000000001</v>
      </c>
      <c r="E39" s="72">
        <v>0</v>
      </c>
      <c r="F39" s="72">
        <v>0.124</v>
      </c>
      <c r="G39" s="72">
        <v>5.3999999999999999E-2</v>
      </c>
      <c r="H39" s="72">
        <v>0</v>
      </c>
      <c r="I39" s="72">
        <v>166</v>
      </c>
      <c r="J39" s="72">
        <v>8.1999999999999993</v>
      </c>
      <c r="K39" s="71">
        <v>580</v>
      </c>
      <c r="L39" s="71">
        <v>111</v>
      </c>
      <c r="M39" s="72">
        <v>0</v>
      </c>
      <c r="N39" s="72">
        <v>0.9637</v>
      </c>
      <c r="O39" s="71">
        <v>8.4700000000000006</v>
      </c>
      <c r="P39" s="72">
        <v>4.2699999999999996</v>
      </c>
    </row>
    <row r="40" spans="1:16" x14ac:dyDescent="0.25">
      <c r="A40" s="70">
        <v>39609</v>
      </c>
      <c r="B40" s="71">
        <v>3</v>
      </c>
      <c r="C40" s="72">
        <v>185</v>
      </c>
      <c r="D40" s="72">
        <v>1.1599999999999999</v>
      </c>
      <c r="E40" s="72">
        <v>0.152</v>
      </c>
      <c r="F40" s="72">
        <v>0.2</v>
      </c>
      <c r="G40" s="72">
        <v>6.6000000000000003E-2</v>
      </c>
      <c r="H40" s="72">
        <v>1.0999999999999999E-2</v>
      </c>
      <c r="I40" s="72">
        <v>154</v>
      </c>
      <c r="J40" s="72">
        <v>5.2</v>
      </c>
      <c r="K40" s="71">
        <v>544</v>
      </c>
      <c r="L40" s="71">
        <v>96</v>
      </c>
      <c r="M40" s="73" t="s">
        <v>15</v>
      </c>
      <c r="N40" s="72">
        <v>0.92769999999999997</v>
      </c>
      <c r="O40" s="71">
        <v>8.18</v>
      </c>
      <c r="P40" s="72">
        <v>2.79</v>
      </c>
    </row>
    <row r="41" spans="1:16" x14ac:dyDescent="0.25">
      <c r="A41" s="70">
        <v>39637</v>
      </c>
      <c r="B41" s="71">
        <v>3</v>
      </c>
      <c r="C41" s="72">
        <v>194</v>
      </c>
      <c r="D41" s="72">
        <v>2.09</v>
      </c>
      <c r="E41" s="72">
        <v>0</v>
      </c>
      <c r="F41" s="72">
        <v>0</v>
      </c>
      <c r="G41" s="72">
        <v>0.14000000000000001</v>
      </c>
      <c r="H41" s="72">
        <v>6.0000000000000001E-3</v>
      </c>
      <c r="I41" s="72">
        <v>138</v>
      </c>
      <c r="J41" s="72">
        <v>15</v>
      </c>
      <c r="K41" s="71">
        <v>558</v>
      </c>
      <c r="L41" s="71">
        <v>130</v>
      </c>
      <c r="M41" s="72">
        <v>0</v>
      </c>
      <c r="N41" s="72">
        <v>0.86409999999999998</v>
      </c>
      <c r="O41" s="71">
        <v>8.89</v>
      </c>
      <c r="P41" s="72">
        <v>2.79</v>
      </c>
    </row>
    <row r="42" spans="1:16" x14ac:dyDescent="0.25">
      <c r="A42" s="70">
        <v>39672</v>
      </c>
      <c r="B42" s="71">
        <v>3</v>
      </c>
      <c r="C42" s="72">
        <v>188</v>
      </c>
      <c r="D42" s="72">
        <v>2.17</v>
      </c>
      <c r="E42" s="72">
        <v>0</v>
      </c>
      <c r="F42" s="72">
        <v>0</v>
      </c>
      <c r="G42" s="72">
        <v>0.18099999999999999</v>
      </c>
      <c r="H42" s="72">
        <v>2.5999999999999999E-2</v>
      </c>
      <c r="I42" s="72">
        <v>142</v>
      </c>
      <c r="J42" s="72">
        <v>15</v>
      </c>
      <c r="K42" s="71">
        <v>546</v>
      </c>
      <c r="L42" s="71">
        <v>130</v>
      </c>
      <c r="M42" s="72">
        <v>0</v>
      </c>
      <c r="N42" s="72">
        <v>0.86099999999999999</v>
      </c>
      <c r="O42" s="71">
        <v>8.86</v>
      </c>
      <c r="P42" s="72">
        <v>2.0009999999999999</v>
      </c>
    </row>
    <row r="43" spans="1:16" x14ac:dyDescent="0.25">
      <c r="A43" s="70">
        <v>39700</v>
      </c>
      <c r="B43" s="71">
        <v>3</v>
      </c>
      <c r="C43" s="72">
        <v>187</v>
      </c>
      <c r="D43" s="72">
        <v>2.13</v>
      </c>
      <c r="E43" s="72">
        <v>0</v>
      </c>
      <c r="F43" s="72">
        <v>0</v>
      </c>
      <c r="G43" s="72">
        <v>0.251</v>
      </c>
      <c r="H43" s="72">
        <v>7.6999999999999999E-2</v>
      </c>
      <c r="I43" s="72">
        <v>141</v>
      </c>
      <c r="J43" s="72">
        <v>17</v>
      </c>
      <c r="K43" s="71">
        <v>563</v>
      </c>
      <c r="L43" s="71">
        <v>161</v>
      </c>
      <c r="M43" s="72">
        <v>0</v>
      </c>
      <c r="N43" s="72">
        <v>0.85</v>
      </c>
      <c r="O43" s="71">
        <v>8.2799999999999994</v>
      </c>
      <c r="P43" s="72">
        <v>2.63</v>
      </c>
    </row>
    <row r="44" spans="1:16" x14ac:dyDescent="0.25">
      <c r="A44" s="70">
        <v>39750</v>
      </c>
      <c r="B44" s="71">
        <v>3</v>
      </c>
      <c r="C44" s="72">
        <v>175</v>
      </c>
      <c r="D44" s="72">
        <v>1.34</v>
      </c>
      <c r="E44" s="72">
        <v>0.16700000000000001</v>
      </c>
      <c r="F44" s="72">
        <v>0</v>
      </c>
      <c r="G44" s="72">
        <v>7.5999999999999998E-2</v>
      </c>
      <c r="H44" s="72">
        <v>1.4E-2</v>
      </c>
      <c r="I44" s="72">
        <v>111</v>
      </c>
      <c r="J44" s="72">
        <v>10</v>
      </c>
      <c r="K44" s="71">
        <v>481</v>
      </c>
      <c r="L44" s="71">
        <v>107</v>
      </c>
      <c r="M44" s="73" t="s">
        <v>15</v>
      </c>
      <c r="N44" s="72">
        <v>0.71870000000000001</v>
      </c>
      <c r="O44" s="71">
        <v>7.89</v>
      </c>
      <c r="P44" s="72">
        <v>2.21</v>
      </c>
    </row>
    <row r="45" spans="1:16" x14ac:dyDescent="0.25">
      <c r="A45" s="70">
        <v>39917</v>
      </c>
      <c r="B45" s="71">
        <v>3</v>
      </c>
      <c r="C45" s="72">
        <v>176</v>
      </c>
      <c r="D45" s="72">
        <v>1.01</v>
      </c>
      <c r="E45" s="72">
        <v>0</v>
      </c>
      <c r="F45" s="72">
        <v>0.35899999999999999</v>
      </c>
      <c r="G45" s="72">
        <v>4.8000000000000001E-2</v>
      </c>
      <c r="H45" s="72">
        <v>0</v>
      </c>
      <c r="I45" s="72">
        <v>161</v>
      </c>
      <c r="J45" s="72">
        <v>5.4</v>
      </c>
      <c r="K45" s="71">
        <v>547</v>
      </c>
      <c r="L45" s="71">
        <v>94</v>
      </c>
      <c r="M45" s="73" t="s">
        <v>15</v>
      </c>
      <c r="N45" s="72">
        <v>0.82199999999999995</v>
      </c>
      <c r="O45" s="71">
        <v>8.3000000000000007</v>
      </c>
      <c r="P45" s="72">
        <v>3.77</v>
      </c>
    </row>
    <row r="46" spans="1:16" x14ac:dyDescent="0.25">
      <c r="A46" s="70">
        <v>39945</v>
      </c>
      <c r="B46" s="71">
        <v>3</v>
      </c>
      <c r="C46" s="72">
        <v>183</v>
      </c>
      <c r="D46" s="72">
        <v>0.98</v>
      </c>
      <c r="E46" s="72">
        <v>0.112</v>
      </c>
      <c r="F46" s="72">
        <v>0.14199999999999999</v>
      </c>
      <c r="G46" s="72">
        <v>4.2000000000000003E-2</v>
      </c>
      <c r="H46" s="72">
        <v>8.0000000000000002E-3</v>
      </c>
      <c r="I46" s="72">
        <v>123</v>
      </c>
      <c r="J46" s="72">
        <v>1.9</v>
      </c>
      <c r="K46" s="71">
        <v>476</v>
      </c>
      <c r="L46" s="71">
        <v>90</v>
      </c>
      <c r="M46" s="73" t="s">
        <v>15</v>
      </c>
      <c r="N46" s="72">
        <v>0.81440000000000001</v>
      </c>
      <c r="O46" s="71">
        <v>7.99</v>
      </c>
      <c r="P46" s="72">
        <v>9.35</v>
      </c>
    </row>
    <row r="47" spans="1:16" x14ac:dyDescent="0.25">
      <c r="A47" s="70">
        <v>39973</v>
      </c>
      <c r="B47" s="71">
        <v>3</v>
      </c>
      <c r="C47" s="72">
        <v>196</v>
      </c>
      <c r="D47" s="72">
        <v>1.38</v>
      </c>
      <c r="E47" s="72">
        <v>0.13</v>
      </c>
      <c r="F47" s="72">
        <v>0.126</v>
      </c>
      <c r="G47" s="72">
        <v>6.5000000000000002E-2</v>
      </c>
      <c r="H47" s="72">
        <v>7.0000000000000001E-3</v>
      </c>
      <c r="I47" s="72">
        <v>120</v>
      </c>
      <c r="J47" s="72">
        <v>4.9000000000000004</v>
      </c>
      <c r="K47" s="71">
        <v>509</v>
      </c>
      <c r="L47" s="71">
        <v>104</v>
      </c>
      <c r="M47" s="73" t="s">
        <v>15</v>
      </c>
      <c r="N47" s="72">
        <v>0.81920000000000004</v>
      </c>
      <c r="O47" s="71">
        <v>8.4</v>
      </c>
      <c r="P47" s="72">
        <v>6.8</v>
      </c>
    </row>
    <row r="48" spans="1:16" x14ac:dyDescent="0.25">
      <c r="A48" s="70">
        <v>40008</v>
      </c>
      <c r="B48" s="71">
        <v>3</v>
      </c>
      <c r="C48" s="72">
        <v>186</v>
      </c>
      <c r="D48" s="72">
        <v>1.75</v>
      </c>
      <c r="E48" s="72">
        <v>0</v>
      </c>
      <c r="F48" s="72">
        <v>0</v>
      </c>
      <c r="G48" s="72">
        <v>0.104</v>
      </c>
      <c r="H48" s="72">
        <v>0</v>
      </c>
      <c r="I48" s="72">
        <v>99.3</v>
      </c>
      <c r="J48" s="72">
        <v>14</v>
      </c>
      <c r="K48" s="71">
        <v>448</v>
      </c>
      <c r="L48" s="71">
        <v>107</v>
      </c>
      <c r="M48" s="73" t="s">
        <v>15</v>
      </c>
      <c r="N48" s="72">
        <v>0.69630000000000003</v>
      </c>
      <c r="O48" s="71">
        <v>8.84</v>
      </c>
      <c r="P48" s="72">
        <v>1.8</v>
      </c>
    </row>
    <row r="49" spans="1:16" x14ac:dyDescent="0.25">
      <c r="A49" s="70">
        <v>40036</v>
      </c>
      <c r="B49" s="71">
        <v>3</v>
      </c>
      <c r="C49" s="72">
        <v>194</v>
      </c>
      <c r="D49" s="72">
        <v>1.64</v>
      </c>
      <c r="E49" s="72">
        <v>0</v>
      </c>
      <c r="F49" s="72">
        <v>0</v>
      </c>
      <c r="G49" s="72">
        <v>0.129</v>
      </c>
      <c r="H49" s="72">
        <v>3.2000000000000001E-2</v>
      </c>
      <c r="I49" s="72">
        <v>102</v>
      </c>
      <c r="J49" s="72">
        <v>10.9</v>
      </c>
      <c r="K49" s="71">
        <v>467</v>
      </c>
      <c r="L49" s="71">
        <v>110</v>
      </c>
      <c r="M49" s="73" t="s">
        <v>15</v>
      </c>
      <c r="N49" s="72">
        <v>0.7329</v>
      </c>
      <c r="O49" s="71">
        <v>8.49</v>
      </c>
      <c r="P49" s="72">
        <v>3.5</v>
      </c>
    </row>
    <row r="50" spans="1:16" x14ac:dyDescent="0.25">
      <c r="A50" s="70">
        <v>40071</v>
      </c>
      <c r="B50" s="71">
        <v>3</v>
      </c>
      <c r="C50" s="72">
        <v>173</v>
      </c>
      <c r="D50" s="72">
        <v>2.29</v>
      </c>
      <c r="E50" s="72">
        <v>0</v>
      </c>
      <c r="F50" s="72">
        <v>0</v>
      </c>
      <c r="G50" s="72">
        <v>0.18</v>
      </c>
      <c r="H50" s="72">
        <v>0</v>
      </c>
      <c r="I50" s="72">
        <v>105</v>
      </c>
      <c r="J50" s="72">
        <v>26.3</v>
      </c>
      <c r="K50" s="71">
        <v>469</v>
      </c>
      <c r="L50" s="71">
        <v>120</v>
      </c>
      <c r="M50" s="73" t="s">
        <v>15</v>
      </c>
      <c r="N50" s="72">
        <v>0.69630000000000003</v>
      </c>
      <c r="O50" s="71">
        <v>9.17</v>
      </c>
      <c r="P50" s="72">
        <v>1.2</v>
      </c>
    </row>
    <row r="51" spans="1:16" x14ac:dyDescent="0.25">
      <c r="A51" s="70">
        <v>40113</v>
      </c>
      <c r="B51" s="71">
        <v>3</v>
      </c>
      <c r="C51" s="72">
        <v>184</v>
      </c>
      <c r="D51" s="72">
        <v>1.29</v>
      </c>
      <c r="E51" s="72">
        <v>0</v>
      </c>
      <c r="F51" s="72">
        <v>0.253</v>
      </c>
      <c r="G51" s="72">
        <v>7.3999999999999996E-2</v>
      </c>
      <c r="H51" s="72">
        <v>1.0999999999999999E-2</v>
      </c>
      <c r="I51" s="72">
        <v>101</v>
      </c>
      <c r="J51" s="72">
        <v>8.3000000000000007</v>
      </c>
      <c r="K51" s="71">
        <v>451</v>
      </c>
      <c r="L51" s="71">
        <v>94</v>
      </c>
      <c r="M51" s="73" t="s">
        <v>15</v>
      </c>
      <c r="N51" s="72">
        <v>0.72970000000000002</v>
      </c>
      <c r="O51" s="71">
        <v>8.0299999999999994</v>
      </c>
      <c r="P51" s="72">
        <v>2.7</v>
      </c>
    </row>
    <row r="52" spans="1:16" x14ac:dyDescent="0.25">
      <c r="A52" s="70">
        <v>40309</v>
      </c>
      <c r="B52" s="71">
        <v>3</v>
      </c>
      <c r="C52" s="72">
        <v>215</v>
      </c>
      <c r="D52" s="72">
        <v>1.02</v>
      </c>
      <c r="E52" s="72">
        <v>0.189</v>
      </c>
      <c r="F52" s="72">
        <v>0.191</v>
      </c>
      <c r="G52" s="72">
        <v>6.9000000000000006E-2</v>
      </c>
      <c r="H52" s="72">
        <v>0.01</v>
      </c>
      <c r="I52" s="72">
        <v>177</v>
      </c>
      <c r="J52" s="72">
        <v>8.4</v>
      </c>
      <c r="K52" s="71">
        <v>636</v>
      </c>
      <c r="L52" s="71">
        <v>123</v>
      </c>
      <c r="M52" s="73" t="s">
        <v>15</v>
      </c>
      <c r="N52" s="72">
        <v>1.042</v>
      </c>
      <c r="O52" s="71">
        <v>8.15</v>
      </c>
      <c r="P52" s="72">
        <v>2.6</v>
      </c>
    </row>
    <row r="53" spans="1:16" x14ac:dyDescent="0.25">
      <c r="A53" s="70">
        <v>40337</v>
      </c>
      <c r="B53" s="71">
        <v>3</v>
      </c>
      <c r="C53" s="72">
        <v>186</v>
      </c>
      <c r="D53" s="72">
        <v>1.22</v>
      </c>
      <c r="E53" s="72">
        <v>0</v>
      </c>
      <c r="F53" s="72">
        <v>0.13300000000000001</v>
      </c>
      <c r="G53" s="72">
        <v>5.0999999999999997E-2</v>
      </c>
      <c r="H53" s="72">
        <v>0</v>
      </c>
      <c r="I53" s="72">
        <v>126</v>
      </c>
      <c r="J53" s="72">
        <v>8.6</v>
      </c>
      <c r="K53" s="71">
        <v>520</v>
      </c>
      <c r="L53" s="71">
        <v>129</v>
      </c>
      <c r="M53" s="73" t="s">
        <v>15</v>
      </c>
      <c r="N53" s="72">
        <v>0.80859999999999999</v>
      </c>
      <c r="O53" s="71">
        <v>8.74</v>
      </c>
      <c r="P53" s="72">
        <v>2.9260000000000002</v>
      </c>
    </row>
    <row r="54" spans="1:16" x14ac:dyDescent="0.25">
      <c r="A54" s="70">
        <v>40372</v>
      </c>
      <c r="B54" s="71">
        <v>3</v>
      </c>
      <c r="C54" s="72">
        <v>186</v>
      </c>
      <c r="D54" s="72">
        <v>1.31</v>
      </c>
      <c r="E54" s="72">
        <v>0</v>
      </c>
      <c r="F54" s="72">
        <v>0.313</v>
      </c>
      <c r="G54" s="72">
        <v>8.6999999999999994E-2</v>
      </c>
      <c r="H54" s="72">
        <v>0</v>
      </c>
      <c r="I54" s="72">
        <v>122</v>
      </c>
      <c r="J54" s="72">
        <v>10</v>
      </c>
      <c r="K54" s="71">
        <v>501</v>
      </c>
      <c r="L54" s="71">
        <v>117</v>
      </c>
      <c r="M54" s="73" t="s">
        <v>15</v>
      </c>
      <c r="N54" s="72">
        <v>0.76890000000000003</v>
      </c>
      <c r="O54" s="71">
        <v>8.8800000000000008</v>
      </c>
      <c r="P54" s="72">
        <v>3.5</v>
      </c>
    </row>
    <row r="55" spans="1:16" x14ac:dyDescent="0.25">
      <c r="A55" s="70">
        <v>40400</v>
      </c>
      <c r="B55" s="71">
        <v>3</v>
      </c>
      <c r="C55" s="72">
        <v>164</v>
      </c>
      <c r="D55" s="72">
        <v>1.46</v>
      </c>
      <c r="E55" s="72">
        <v>0</v>
      </c>
      <c r="F55" s="72">
        <v>0</v>
      </c>
      <c r="G55" s="72">
        <v>7.5999999999999998E-2</v>
      </c>
      <c r="H55" s="72">
        <v>0</v>
      </c>
      <c r="I55" s="72">
        <v>104</v>
      </c>
      <c r="J55" s="72">
        <v>9.1999999999999993</v>
      </c>
      <c r="K55" s="71">
        <v>435</v>
      </c>
      <c r="L55" s="71">
        <v>97</v>
      </c>
      <c r="M55" s="73" t="s">
        <v>15</v>
      </c>
      <c r="N55" s="72">
        <v>0.69789999999999996</v>
      </c>
      <c r="O55" s="71">
        <v>8.81</v>
      </c>
      <c r="P55" s="72">
        <v>2.6</v>
      </c>
    </row>
    <row r="56" spans="1:16" x14ac:dyDescent="0.25">
      <c r="A56" s="70">
        <v>40435</v>
      </c>
      <c r="B56" s="71">
        <v>3</v>
      </c>
      <c r="C56" s="72">
        <v>181</v>
      </c>
      <c r="D56" s="72">
        <v>2.41</v>
      </c>
      <c r="E56" s="72">
        <v>0</v>
      </c>
      <c r="F56" s="72">
        <v>0</v>
      </c>
      <c r="G56" s="72">
        <v>0.216</v>
      </c>
      <c r="H56" s="72">
        <v>6.0000000000000001E-3</v>
      </c>
      <c r="I56" s="72">
        <v>110</v>
      </c>
      <c r="J56" s="72">
        <v>25</v>
      </c>
      <c r="K56" s="71">
        <v>481</v>
      </c>
      <c r="L56" s="71">
        <v>118</v>
      </c>
      <c r="M56" s="73" t="s">
        <v>15</v>
      </c>
      <c r="N56" s="72">
        <v>0.71830000000000005</v>
      </c>
      <c r="O56" s="71">
        <v>8.92</v>
      </c>
      <c r="P56" s="72">
        <v>1.5620000000000001</v>
      </c>
    </row>
    <row r="57" spans="1:16" x14ac:dyDescent="0.25">
      <c r="A57" s="70">
        <v>40485</v>
      </c>
      <c r="B57" s="71">
        <v>3</v>
      </c>
      <c r="C57" s="72">
        <v>188</v>
      </c>
      <c r="D57" s="72">
        <v>1.46</v>
      </c>
      <c r="E57" s="72">
        <v>0</v>
      </c>
      <c r="F57" s="72">
        <v>0</v>
      </c>
      <c r="G57" s="72">
        <v>8.4000000000000005E-2</v>
      </c>
      <c r="H57" s="72">
        <v>3.4000000000000002E-2</v>
      </c>
      <c r="I57" s="72">
        <v>114</v>
      </c>
      <c r="J57" s="72">
        <v>5</v>
      </c>
      <c r="K57" s="71">
        <v>459</v>
      </c>
      <c r="L57" s="71">
        <v>93</v>
      </c>
      <c r="M57" s="73" t="s">
        <v>15</v>
      </c>
      <c r="N57" s="72">
        <v>0.75509999999999999</v>
      </c>
      <c r="O57" s="71">
        <v>7.92</v>
      </c>
      <c r="P57" s="72">
        <v>5.71</v>
      </c>
    </row>
    <row r="58" spans="1:16" x14ac:dyDescent="0.25">
      <c r="A58" s="70">
        <v>40645</v>
      </c>
      <c r="B58" s="71">
        <v>3</v>
      </c>
      <c r="C58" s="72">
        <v>169</v>
      </c>
      <c r="D58" s="72">
        <v>1.21</v>
      </c>
      <c r="E58" s="72">
        <v>0</v>
      </c>
      <c r="F58" s="72">
        <v>0.71599999999999997</v>
      </c>
      <c r="G58" s="72">
        <v>0.06</v>
      </c>
      <c r="H58" s="72">
        <v>8.0000000000000002E-3</v>
      </c>
      <c r="I58" s="72">
        <v>177</v>
      </c>
      <c r="J58" s="72">
        <v>17.100000000000001</v>
      </c>
      <c r="K58" s="71">
        <v>589</v>
      </c>
      <c r="L58" s="71">
        <v>96</v>
      </c>
      <c r="M58" s="73" t="s">
        <v>15</v>
      </c>
      <c r="N58" s="72">
        <v>1.004</v>
      </c>
      <c r="O58" s="71">
        <v>8.5</v>
      </c>
      <c r="P58" s="72">
        <v>2.2999999999999998</v>
      </c>
    </row>
    <row r="59" spans="1:16" x14ac:dyDescent="0.25">
      <c r="A59" s="70">
        <v>40673</v>
      </c>
      <c r="B59" s="71">
        <v>3</v>
      </c>
      <c r="C59" s="72">
        <v>182</v>
      </c>
      <c r="D59" s="72">
        <v>0.96499999999999997</v>
      </c>
      <c r="E59" s="72">
        <v>0</v>
      </c>
      <c r="F59" s="72">
        <v>0.39700000000000002</v>
      </c>
      <c r="G59" s="72">
        <v>3.1E-2</v>
      </c>
      <c r="H59" s="72">
        <v>0</v>
      </c>
      <c r="I59" s="72">
        <v>146</v>
      </c>
      <c r="J59" s="72">
        <v>11.6</v>
      </c>
      <c r="K59" s="71">
        <v>527</v>
      </c>
      <c r="L59" s="71">
        <v>86</v>
      </c>
      <c r="M59" s="73" t="s">
        <v>15</v>
      </c>
      <c r="N59" s="72">
        <v>0.86899999999999999</v>
      </c>
      <c r="O59" s="71">
        <v>8.58</v>
      </c>
      <c r="P59" s="72">
        <v>7.4</v>
      </c>
    </row>
    <row r="60" spans="1:16" x14ac:dyDescent="0.25">
      <c r="A60" s="70">
        <v>40708</v>
      </c>
      <c r="B60" s="71">
        <v>3</v>
      </c>
      <c r="C60" s="72">
        <v>186</v>
      </c>
      <c r="D60" s="72">
        <v>1.25</v>
      </c>
      <c r="E60" s="72">
        <v>0</v>
      </c>
      <c r="F60" s="72">
        <v>0.41499999999999998</v>
      </c>
      <c r="G60" s="72">
        <v>0.04</v>
      </c>
      <c r="H60" s="72">
        <v>0</v>
      </c>
      <c r="I60" s="72">
        <v>124</v>
      </c>
      <c r="J60" s="72">
        <v>4.2</v>
      </c>
      <c r="K60" s="71">
        <v>501</v>
      </c>
      <c r="L60" s="71">
        <v>94</v>
      </c>
      <c r="M60" s="72">
        <v>0</v>
      </c>
      <c r="N60" s="72">
        <v>0.77710000000000001</v>
      </c>
      <c r="O60" s="71">
        <v>8.24</v>
      </c>
      <c r="P60" s="72">
        <v>4</v>
      </c>
    </row>
    <row r="61" spans="1:16" x14ac:dyDescent="0.25">
      <c r="A61" s="70">
        <v>40736</v>
      </c>
      <c r="B61" s="71">
        <v>3</v>
      </c>
      <c r="C61" s="72">
        <v>185</v>
      </c>
      <c r="D61" s="72">
        <v>1.76</v>
      </c>
      <c r="E61" s="72">
        <v>0.30099999999999999</v>
      </c>
      <c r="F61" s="72">
        <v>0</v>
      </c>
      <c r="G61" s="72">
        <v>0.113</v>
      </c>
      <c r="H61" s="72">
        <v>0</v>
      </c>
      <c r="I61" s="72">
        <v>132</v>
      </c>
      <c r="J61" s="72">
        <v>13</v>
      </c>
      <c r="K61" s="71">
        <v>551</v>
      </c>
      <c r="L61" s="71">
        <v>145</v>
      </c>
      <c r="M61" s="73" t="s">
        <v>15</v>
      </c>
      <c r="N61" s="72">
        <v>0.79149999999999998</v>
      </c>
      <c r="O61" s="71">
        <v>8.7200000000000006</v>
      </c>
      <c r="P61" s="72">
        <v>2.4</v>
      </c>
    </row>
    <row r="62" spans="1:16" x14ac:dyDescent="0.25">
      <c r="A62" s="70">
        <v>40764</v>
      </c>
      <c r="B62" s="71">
        <v>3</v>
      </c>
      <c r="C62" s="72">
        <v>164</v>
      </c>
      <c r="D62" s="72">
        <v>1.6</v>
      </c>
      <c r="E62" s="72">
        <v>0</v>
      </c>
      <c r="F62" s="72">
        <v>0</v>
      </c>
      <c r="G62" s="72">
        <v>0.104</v>
      </c>
      <c r="H62" s="72">
        <v>0</v>
      </c>
      <c r="I62" s="72">
        <v>122</v>
      </c>
      <c r="J62" s="72">
        <v>13</v>
      </c>
      <c r="K62" s="71">
        <v>472</v>
      </c>
      <c r="L62" s="71">
        <v>104</v>
      </c>
      <c r="M62" s="73" t="s">
        <v>15</v>
      </c>
      <c r="N62" s="72">
        <v>0.5696</v>
      </c>
      <c r="O62" s="71">
        <v>8.81</v>
      </c>
      <c r="P62" s="72">
        <v>1.7</v>
      </c>
    </row>
    <row r="63" spans="1:16" x14ac:dyDescent="0.25">
      <c r="A63" s="70">
        <v>40799</v>
      </c>
      <c r="B63" s="71">
        <v>3</v>
      </c>
      <c r="C63" s="72">
        <v>228</v>
      </c>
      <c r="D63" s="72">
        <v>5.66</v>
      </c>
      <c r="E63" s="72">
        <v>4.83</v>
      </c>
      <c r="F63" s="72">
        <v>0</v>
      </c>
      <c r="G63" s="72">
        <v>0.16900000000000001</v>
      </c>
      <c r="H63" s="72">
        <v>0</v>
      </c>
      <c r="I63" s="72">
        <v>129</v>
      </c>
      <c r="J63" s="72">
        <v>19</v>
      </c>
      <c r="K63" s="71">
        <v>499</v>
      </c>
      <c r="L63" s="71">
        <v>114</v>
      </c>
      <c r="M63" s="73" t="s">
        <v>15</v>
      </c>
      <c r="N63" s="72">
        <v>0.73580000000000001</v>
      </c>
      <c r="O63" s="71">
        <v>8.56</v>
      </c>
      <c r="P63" s="72">
        <v>1.5</v>
      </c>
    </row>
    <row r="64" spans="1:16" x14ac:dyDescent="0.25">
      <c r="A64" s="70">
        <v>40841</v>
      </c>
      <c r="B64" s="71">
        <v>3</v>
      </c>
      <c r="C64" s="72">
        <v>175</v>
      </c>
      <c r="D64" s="72">
        <v>1.49</v>
      </c>
      <c r="E64" s="72">
        <v>0.35599999999999998</v>
      </c>
      <c r="F64" s="72">
        <v>5.6000000000000001E-2</v>
      </c>
      <c r="G64" s="72">
        <v>7.6999999999999999E-2</v>
      </c>
      <c r="H64" s="72">
        <v>1.7000000000000001E-2</v>
      </c>
      <c r="I64" s="72">
        <v>143</v>
      </c>
      <c r="J64" s="72">
        <v>7.4</v>
      </c>
      <c r="K64" s="71">
        <v>476</v>
      </c>
      <c r="L64" s="71">
        <v>91</v>
      </c>
      <c r="M64" s="73" t="s">
        <v>15</v>
      </c>
      <c r="N64" s="72">
        <v>0.73370000000000002</v>
      </c>
      <c r="O64" s="71">
        <v>7.9</v>
      </c>
      <c r="P64" s="72">
        <v>3.3</v>
      </c>
    </row>
    <row r="65" spans="1:17" x14ac:dyDescent="0.25">
      <c r="A65" s="70">
        <v>41009</v>
      </c>
      <c r="B65" s="71">
        <v>3</v>
      </c>
      <c r="C65" s="72">
        <v>229</v>
      </c>
      <c r="D65" s="72">
        <v>1.1000000000000001</v>
      </c>
      <c r="E65" s="72">
        <v>0</v>
      </c>
      <c r="F65" s="72">
        <v>0.17699999999999999</v>
      </c>
      <c r="G65" s="72">
        <v>4.2000000000000003E-2</v>
      </c>
      <c r="H65" s="72">
        <v>0</v>
      </c>
      <c r="I65" s="72">
        <v>193</v>
      </c>
      <c r="J65" s="72">
        <v>9.9</v>
      </c>
      <c r="K65" s="71">
        <v>672</v>
      </c>
      <c r="L65" s="71">
        <v>115</v>
      </c>
      <c r="M65" s="73" t="s">
        <v>15</v>
      </c>
      <c r="N65" s="72">
        <v>1.0649999999999999</v>
      </c>
      <c r="O65" s="71">
        <v>8.1199999999999992</v>
      </c>
      <c r="P65" s="72">
        <v>4.4000000000000004</v>
      </c>
    </row>
    <row r="66" spans="1:17" x14ac:dyDescent="0.25">
      <c r="A66" s="70">
        <v>41038</v>
      </c>
      <c r="B66" s="71">
        <v>3</v>
      </c>
      <c r="C66" s="72">
        <v>207</v>
      </c>
      <c r="D66" s="72">
        <v>1.2</v>
      </c>
      <c r="E66" s="72">
        <v>0</v>
      </c>
      <c r="F66" s="72">
        <v>0.182</v>
      </c>
      <c r="G66" s="72">
        <v>5.5E-2</v>
      </c>
      <c r="H66" s="72">
        <v>0</v>
      </c>
      <c r="I66" s="72">
        <v>163</v>
      </c>
      <c r="J66" s="72">
        <v>5.0999999999999996</v>
      </c>
      <c r="K66" s="71">
        <v>580</v>
      </c>
      <c r="L66" s="71">
        <v>105</v>
      </c>
      <c r="M66" s="72">
        <v>0</v>
      </c>
      <c r="N66" s="72">
        <v>0.9244</v>
      </c>
      <c r="O66" s="71">
        <v>8.34</v>
      </c>
      <c r="P66" s="72">
        <v>4</v>
      </c>
    </row>
    <row r="67" spans="1:17" ht="13.5" customHeight="1" x14ac:dyDescent="0.25">
      <c r="A67" s="70">
        <v>41072</v>
      </c>
      <c r="B67" s="71">
        <v>3</v>
      </c>
      <c r="C67" s="72">
        <v>198</v>
      </c>
      <c r="D67" s="72">
        <v>1.32</v>
      </c>
      <c r="E67" s="72">
        <v>0.01</v>
      </c>
      <c r="F67" s="72">
        <v>0</v>
      </c>
      <c r="G67" s="72">
        <v>7.0000000000000007E-2</v>
      </c>
      <c r="H67" s="72">
        <v>7.0000000000000001E-3</v>
      </c>
      <c r="I67" s="72">
        <v>166</v>
      </c>
      <c r="J67" s="72">
        <v>11</v>
      </c>
      <c r="K67" s="71">
        <v>619</v>
      </c>
      <c r="L67" s="71">
        <v>141</v>
      </c>
      <c r="M67" s="72">
        <v>0</v>
      </c>
      <c r="N67" s="72">
        <v>0.91339999999999999</v>
      </c>
      <c r="O67" s="71">
        <v>8.5500000000000007</v>
      </c>
      <c r="P67" s="72">
        <v>2.7</v>
      </c>
    </row>
    <row r="68" spans="1:17" x14ac:dyDescent="0.25">
      <c r="A68" s="70">
        <v>41100</v>
      </c>
      <c r="B68" s="71">
        <v>3</v>
      </c>
      <c r="C68" s="72">
        <v>199</v>
      </c>
      <c r="D68" s="72">
        <v>1.1599999999999999</v>
      </c>
      <c r="E68" s="72">
        <v>0.1</v>
      </c>
      <c r="F68" s="72">
        <v>0</v>
      </c>
      <c r="G68" s="72">
        <v>8.7999999999999995E-2</v>
      </c>
      <c r="H68" s="72">
        <v>0</v>
      </c>
      <c r="I68" s="72">
        <v>172</v>
      </c>
      <c r="J68" s="72">
        <v>9.1999999999999993</v>
      </c>
      <c r="K68" s="71">
        <v>627</v>
      </c>
      <c r="L68" s="71">
        <v>151</v>
      </c>
      <c r="M68" s="73" t="s">
        <v>15</v>
      </c>
      <c r="N68" s="72">
        <v>0.93459999999999999</v>
      </c>
      <c r="O68" s="71">
        <v>8.43</v>
      </c>
      <c r="P68" s="72">
        <v>1.7</v>
      </c>
    </row>
    <row r="69" spans="1:17" x14ac:dyDescent="0.25">
      <c r="A69" s="70">
        <v>41135</v>
      </c>
      <c r="B69" s="71">
        <v>3</v>
      </c>
      <c r="C69" s="72">
        <v>174</v>
      </c>
      <c r="D69" s="72">
        <v>1.88</v>
      </c>
      <c r="E69" s="72">
        <v>0.16800000000000001</v>
      </c>
      <c r="F69" s="72">
        <v>0</v>
      </c>
      <c r="G69" s="72">
        <v>0.153</v>
      </c>
      <c r="H69" s="72">
        <v>0</v>
      </c>
      <c r="I69" s="72">
        <v>174</v>
      </c>
      <c r="J69" s="72">
        <v>13</v>
      </c>
      <c r="K69" s="71">
        <v>581</v>
      </c>
      <c r="L69" s="71">
        <v>135</v>
      </c>
      <c r="M69" s="72">
        <v>0</v>
      </c>
      <c r="N69" s="72">
        <v>0.89</v>
      </c>
      <c r="O69" s="71">
        <v>8.27</v>
      </c>
      <c r="P69" s="72">
        <v>1.7</v>
      </c>
    </row>
    <row r="70" spans="1:17" x14ac:dyDescent="0.25">
      <c r="A70" s="70">
        <v>41163</v>
      </c>
      <c r="B70" s="71">
        <v>3</v>
      </c>
      <c r="C70" s="72">
        <v>167</v>
      </c>
      <c r="D70" s="72">
        <v>1.59</v>
      </c>
      <c r="E70" s="72">
        <v>0.17399999999999999</v>
      </c>
      <c r="F70" s="72">
        <v>0</v>
      </c>
      <c r="G70" s="72">
        <v>0.13400000000000001</v>
      </c>
      <c r="H70" s="72">
        <v>8.0000000000000002E-3</v>
      </c>
      <c r="I70" s="72">
        <v>174</v>
      </c>
      <c r="J70" s="72">
        <v>10</v>
      </c>
      <c r="K70" s="71">
        <v>559</v>
      </c>
      <c r="L70" s="71">
        <v>127</v>
      </c>
      <c r="M70" s="72">
        <v>0</v>
      </c>
      <c r="N70" s="72">
        <v>0.85389999999999999</v>
      </c>
      <c r="O70" s="71">
        <v>8.15</v>
      </c>
      <c r="P70" s="72">
        <v>2</v>
      </c>
    </row>
    <row r="71" spans="1:17" x14ac:dyDescent="0.25">
      <c r="A71" s="70">
        <v>41212</v>
      </c>
      <c r="B71" s="71">
        <v>3</v>
      </c>
      <c r="C71" s="72">
        <v>168</v>
      </c>
      <c r="D71" s="72">
        <v>1.57</v>
      </c>
      <c r="E71" s="72">
        <v>0.13600000000000001</v>
      </c>
      <c r="F71" s="72">
        <v>0</v>
      </c>
      <c r="G71" s="72">
        <v>9.2999999999999999E-2</v>
      </c>
      <c r="H71" s="72">
        <v>0</v>
      </c>
      <c r="I71" s="72">
        <v>179</v>
      </c>
      <c r="J71" s="72">
        <v>14</v>
      </c>
      <c r="K71" s="71">
        <v>560</v>
      </c>
      <c r="L71" s="71">
        <v>108</v>
      </c>
      <c r="M71" s="73" t="s">
        <v>15</v>
      </c>
      <c r="N71" s="72">
        <v>0.89859999999999995</v>
      </c>
      <c r="O71" s="71">
        <v>7.83</v>
      </c>
      <c r="P71" s="72">
        <v>4.22</v>
      </c>
    </row>
    <row r="72" spans="1:17" x14ac:dyDescent="0.25">
      <c r="A72" s="74">
        <v>41381</v>
      </c>
      <c r="B72" s="75">
        <v>3</v>
      </c>
      <c r="C72" s="76">
        <v>147</v>
      </c>
      <c r="D72" s="76">
        <v>1.0900000000000001</v>
      </c>
      <c r="E72" s="76">
        <v>0</v>
      </c>
      <c r="F72" s="76">
        <v>1.38</v>
      </c>
      <c r="G72" s="76">
        <v>4.7E-2</v>
      </c>
      <c r="H72" s="76">
        <v>0</v>
      </c>
      <c r="I72" s="76">
        <v>223</v>
      </c>
      <c r="J72" s="76">
        <v>7.9</v>
      </c>
      <c r="K72" s="75">
        <v>688</v>
      </c>
      <c r="L72" s="75">
        <v>109</v>
      </c>
      <c r="M72" s="75"/>
      <c r="N72" s="76">
        <v>1.202</v>
      </c>
      <c r="O72" s="75">
        <v>7.63</v>
      </c>
      <c r="P72" s="76">
        <v>2.83</v>
      </c>
      <c r="Q72" s="77">
        <v>8.52</v>
      </c>
    </row>
    <row r="73" spans="1:17" x14ac:dyDescent="0.25">
      <c r="A73" s="74">
        <v>41409</v>
      </c>
      <c r="B73" s="75">
        <v>3</v>
      </c>
      <c r="C73" s="76">
        <v>144</v>
      </c>
      <c r="D73" s="76">
        <v>1.1299999999999999</v>
      </c>
      <c r="E73" s="76">
        <v>0</v>
      </c>
      <c r="F73" s="76">
        <v>0.51300000000000001</v>
      </c>
      <c r="G73" s="76">
        <v>4.9000000000000002E-2</v>
      </c>
      <c r="H73" s="76">
        <v>0</v>
      </c>
      <c r="I73" s="76">
        <v>140</v>
      </c>
      <c r="J73" s="76">
        <v>5.8</v>
      </c>
      <c r="K73" s="75">
        <v>537</v>
      </c>
      <c r="L73" s="75">
        <v>112</v>
      </c>
      <c r="M73" s="75"/>
      <c r="N73" s="76">
        <v>0.80569999999999997</v>
      </c>
      <c r="O73" s="75">
        <v>8.01</v>
      </c>
      <c r="P73" s="76">
        <v>2.31</v>
      </c>
      <c r="Q73" s="77">
        <v>8.07</v>
      </c>
    </row>
    <row r="74" spans="1:17" x14ac:dyDescent="0.25">
      <c r="A74" s="74">
        <v>41437</v>
      </c>
      <c r="B74" s="75">
        <v>3</v>
      </c>
      <c r="C74" s="76">
        <v>156</v>
      </c>
      <c r="D74" s="76">
        <v>1.19</v>
      </c>
      <c r="E74" s="76">
        <v>0</v>
      </c>
      <c r="F74" s="76">
        <v>0.245</v>
      </c>
      <c r="G74" s="76">
        <v>3.7999999999999999E-2</v>
      </c>
      <c r="H74" s="76">
        <v>0</v>
      </c>
      <c r="I74" s="76">
        <v>151</v>
      </c>
      <c r="J74" s="76">
        <v>3.4</v>
      </c>
      <c r="K74" s="75">
        <v>590</v>
      </c>
      <c r="L74" s="75">
        <v>140</v>
      </c>
      <c r="M74" s="75"/>
      <c r="N74" s="76">
        <v>1.216</v>
      </c>
      <c r="O74" s="75">
        <v>8.32</v>
      </c>
      <c r="P74" s="76">
        <v>5.88</v>
      </c>
      <c r="Q74" s="77">
        <v>10.199999999999999</v>
      </c>
    </row>
    <row r="75" spans="1:17" x14ac:dyDescent="0.25">
      <c r="A75" s="74">
        <v>41465</v>
      </c>
      <c r="B75" s="75">
        <v>3</v>
      </c>
      <c r="C75" s="76">
        <v>161</v>
      </c>
      <c r="D75" s="76">
        <v>1.43</v>
      </c>
      <c r="E75" s="76">
        <v>0</v>
      </c>
      <c r="F75" s="76">
        <v>0</v>
      </c>
      <c r="G75" s="76">
        <v>7.5999999999999998E-2</v>
      </c>
      <c r="H75" s="76">
        <v>0</v>
      </c>
      <c r="I75" s="76">
        <v>152</v>
      </c>
      <c r="J75" s="76">
        <v>7.4</v>
      </c>
      <c r="K75" s="75">
        <v>570</v>
      </c>
      <c r="L75" s="75">
        <v>128</v>
      </c>
      <c r="M75" s="75"/>
      <c r="N75" s="76">
        <v>0.85709999999999997</v>
      </c>
      <c r="O75" s="75">
        <v>8.44</v>
      </c>
      <c r="P75" s="76">
        <v>3.21</v>
      </c>
      <c r="Q75" s="77">
        <v>9.02</v>
      </c>
    </row>
    <row r="76" spans="1:17" x14ac:dyDescent="0.25">
      <c r="A76" s="74">
        <v>41500</v>
      </c>
      <c r="B76" s="75">
        <v>3</v>
      </c>
      <c r="C76" s="76">
        <v>152</v>
      </c>
      <c r="D76" s="76">
        <v>1.59</v>
      </c>
      <c r="E76" s="76">
        <v>0</v>
      </c>
      <c r="F76" s="76">
        <v>0</v>
      </c>
      <c r="G76" s="76">
        <v>7.5999999999999998E-2</v>
      </c>
      <c r="H76" s="76">
        <v>0</v>
      </c>
      <c r="I76" s="76">
        <v>152</v>
      </c>
      <c r="J76" s="76">
        <v>10</v>
      </c>
      <c r="K76" s="75">
        <v>545</v>
      </c>
      <c r="L76" s="75">
        <v>120</v>
      </c>
      <c r="M76" s="75"/>
      <c r="N76" s="76">
        <v>0.82340000000000002</v>
      </c>
      <c r="O76" s="75">
        <v>8.44</v>
      </c>
      <c r="P76" s="76">
        <v>2</v>
      </c>
      <c r="Q76" s="77">
        <v>7.93</v>
      </c>
    </row>
    <row r="77" spans="1:17" x14ac:dyDescent="0.25">
      <c r="A77" s="74">
        <v>41528</v>
      </c>
      <c r="B77" s="75">
        <v>3</v>
      </c>
      <c r="C77" s="76">
        <v>143</v>
      </c>
      <c r="D77" s="76">
        <v>1.9</v>
      </c>
      <c r="E77" s="76">
        <v>0</v>
      </c>
      <c r="F77" s="76">
        <v>0</v>
      </c>
      <c r="G77" s="76">
        <v>0.124</v>
      </c>
      <c r="H77" s="76">
        <v>1.2E-2</v>
      </c>
      <c r="I77" s="76">
        <v>153</v>
      </c>
      <c r="J77" s="76">
        <v>15</v>
      </c>
      <c r="K77" s="75">
        <v>547</v>
      </c>
      <c r="L77" s="75">
        <v>138</v>
      </c>
      <c r="M77" s="75"/>
      <c r="N77" s="76">
        <v>0.8377</v>
      </c>
      <c r="O77" s="75">
        <v>8.61</v>
      </c>
      <c r="P77" s="76">
        <v>1.8</v>
      </c>
      <c r="Q77" s="77">
        <v>11.03</v>
      </c>
    </row>
    <row r="78" spans="1:17" x14ac:dyDescent="0.25">
      <c r="A78" s="74">
        <v>41576</v>
      </c>
      <c r="B78" s="75">
        <v>3</v>
      </c>
      <c r="C78" s="76">
        <v>150</v>
      </c>
      <c r="D78" s="76">
        <v>1.82</v>
      </c>
      <c r="E78" s="76">
        <v>0.14099999999999999</v>
      </c>
      <c r="F78" s="76">
        <v>6.5000000000000002E-2</v>
      </c>
      <c r="G78" s="76">
        <v>0.10299999999999999</v>
      </c>
      <c r="H78" s="76">
        <v>0</v>
      </c>
      <c r="I78" s="76">
        <v>158</v>
      </c>
      <c r="J78" s="76">
        <v>9.6</v>
      </c>
      <c r="K78" s="75">
        <v>538</v>
      </c>
      <c r="L78" s="75">
        <v>112</v>
      </c>
      <c r="M78" s="75"/>
      <c r="N78" s="76">
        <v>0.84850000000000003</v>
      </c>
      <c r="O78" s="75">
        <v>7.88</v>
      </c>
      <c r="P78" s="76">
        <v>2.1</v>
      </c>
      <c r="Q78" s="77">
        <v>10.11</v>
      </c>
    </row>
    <row r="79" spans="1:17" x14ac:dyDescent="0.25">
      <c r="A79" s="53">
        <v>41751</v>
      </c>
      <c r="B79" s="54">
        <v>3</v>
      </c>
      <c r="C79" s="55">
        <v>174</v>
      </c>
      <c r="D79" s="55">
        <v>1.1399999999999999</v>
      </c>
      <c r="E79" s="56" t="s">
        <v>22</v>
      </c>
      <c r="F79" s="55">
        <v>0.82699999999999996</v>
      </c>
      <c r="G79" s="55">
        <v>5.8999999999999997E-2</v>
      </c>
      <c r="H79" s="56" t="s">
        <v>22</v>
      </c>
      <c r="I79" s="55">
        <v>276</v>
      </c>
      <c r="J79" s="55">
        <v>7.7</v>
      </c>
      <c r="K79" s="55">
        <v>804</v>
      </c>
      <c r="L79" s="55">
        <v>131</v>
      </c>
      <c r="M79" s="55"/>
      <c r="N79" s="55">
        <v>1.278</v>
      </c>
      <c r="O79" s="55">
        <v>8.31</v>
      </c>
      <c r="P79" s="55">
        <v>3.18</v>
      </c>
      <c r="Q79" s="61">
        <v>12.7</v>
      </c>
    </row>
    <row r="80" spans="1:17" x14ac:dyDescent="0.25">
      <c r="A80" s="53">
        <v>41772</v>
      </c>
      <c r="B80" s="54">
        <v>3</v>
      </c>
      <c r="C80" s="55">
        <v>175</v>
      </c>
      <c r="D80" s="55">
        <v>1.06</v>
      </c>
      <c r="E80" s="56" t="s">
        <v>22</v>
      </c>
      <c r="F80" s="55">
        <v>0.39300000000000002</v>
      </c>
      <c r="G80" s="55">
        <v>3.5999999999999997E-2</v>
      </c>
      <c r="H80" s="56" t="s">
        <v>22</v>
      </c>
      <c r="I80" s="55">
        <v>261</v>
      </c>
      <c r="J80" s="55">
        <v>4.8</v>
      </c>
      <c r="K80" s="55">
        <v>787</v>
      </c>
      <c r="L80" s="55">
        <v>129</v>
      </c>
      <c r="M80" s="55"/>
      <c r="N80" s="55">
        <v>1.2689999999999999</v>
      </c>
      <c r="O80" s="55">
        <v>8.16</v>
      </c>
      <c r="P80" s="55">
        <v>3.49</v>
      </c>
      <c r="Q80" s="61">
        <v>8.98</v>
      </c>
    </row>
    <row r="81" spans="1:17" x14ac:dyDescent="0.25">
      <c r="A81" s="53">
        <v>41807</v>
      </c>
      <c r="B81" s="54">
        <v>3</v>
      </c>
      <c r="C81" s="55">
        <v>169</v>
      </c>
      <c r="D81" s="55">
        <v>1.7</v>
      </c>
      <c r="E81" s="56" t="s">
        <v>22</v>
      </c>
      <c r="F81" s="55">
        <v>0.70599999999999996</v>
      </c>
      <c r="G81" s="55">
        <v>5.5E-2</v>
      </c>
      <c r="H81" s="56" t="s">
        <v>22</v>
      </c>
      <c r="I81" s="55">
        <v>191</v>
      </c>
      <c r="J81" s="55">
        <v>6.6</v>
      </c>
      <c r="K81" s="55">
        <v>662</v>
      </c>
      <c r="L81" s="55">
        <v>148</v>
      </c>
      <c r="M81" s="55"/>
      <c r="N81" s="55">
        <v>1.0249999999999999</v>
      </c>
      <c r="O81" s="55">
        <v>8.08</v>
      </c>
      <c r="P81" s="55">
        <v>3.61</v>
      </c>
      <c r="Q81" s="61">
        <v>9.9</v>
      </c>
    </row>
    <row r="82" spans="1:17" x14ac:dyDescent="0.25">
      <c r="A82" s="53">
        <v>41835</v>
      </c>
      <c r="B82" s="54">
        <v>3</v>
      </c>
      <c r="C82" s="55">
        <v>180</v>
      </c>
      <c r="D82" s="55">
        <v>1.98</v>
      </c>
      <c r="E82" s="56" t="s">
        <v>22</v>
      </c>
      <c r="F82" s="56" t="s">
        <v>22</v>
      </c>
      <c r="G82" s="55">
        <v>0.13</v>
      </c>
      <c r="H82" s="55">
        <v>5.0000000000000001E-3</v>
      </c>
      <c r="I82" s="55">
        <v>155</v>
      </c>
      <c r="J82" s="55">
        <v>19</v>
      </c>
      <c r="K82" s="55">
        <v>564</v>
      </c>
      <c r="L82" s="55">
        <v>119</v>
      </c>
      <c r="M82" s="55"/>
      <c r="N82" s="55">
        <v>0.86299999999999999</v>
      </c>
      <c r="O82" s="55">
        <v>8.67</v>
      </c>
      <c r="P82" s="55">
        <v>2.2000000000000002</v>
      </c>
      <c r="Q82" s="61">
        <v>9.1999999999999993</v>
      </c>
    </row>
    <row r="83" spans="1:17" x14ac:dyDescent="0.25">
      <c r="A83" s="53">
        <v>41870</v>
      </c>
      <c r="B83" s="54">
        <v>3</v>
      </c>
      <c r="C83" s="55">
        <v>177</v>
      </c>
      <c r="D83" s="55">
        <v>1.89</v>
      </c>
      <c r="E83" s="56" t="s">
        <v>22</v>
      </c>
      <c r="F83" s="56" t="s">
        <v>22</v>
      </c>
      <c r="G83" s="55">
        <v>0.13600000000000001</v>
      </c>
      <c r="H83" s="55">
        <v>3.3000000000000002E-2</v>
      </c>
      <c r="I83" s="55">
        <v>162</v>
      </c>
      <c r="J83" s="55">
        <v>15</v>
      </c>
      <c r="K83" s="55">
        <v>573</v>
      </c>
      <c r="L83" s="55">
        <v>130</v>
      </c>
      <c r="M83" s="55"/>
      <c r="N83" s="55">
        <v>0.88500000000000001</v>
      </c>
      <c r="O83" s="55">
        <v>8.49</v>
      </c>
      <c r="P83" s="55">
        <v>2.65</v>
      </c>
      <c r="Q83" s="61">
        <v>8.19</v>
      </c>
    </row>
    <row r="84" spans="1:17" x14ac:dyDescent="0.25">
      <c r="A84" s="53">
        <v>41905</v>
      </c>
      <c r="B84" s="54">
        <v>3</v>
      </c>
      <c r="C84" s="55">
        <v>186</v>
      </c>
      <c r="D84" s="55">
        <v>2.4300000000000002</v>
      </c>
      <c r="E84" s="56" t="s">
        <v>22</v>
      </c>
      <c r="F84" s="56" t="s">
        <v>22</v>
      </c>
      <c r="G84" s="55">
        <v>0.23499999999999999</v>
      </c>
      <c r="H84" s="55">
        <v>5.1999999999999998E-2</v>
      </c>
      <c r="I84" s="55">
        <v>160</v>
      </c>
      <c r="J84" s="55">
        <v>21</v>
      </c>
      <c r="K84" s="55">
        <v>570</v>
      </c>
      <c r="L84" s="55">
        <v>138</v>
      </c>
      <c r="M84" s="55"/>
      <c r="N84" s="55">
        <v>0.872</v>
      </c>
      <c r="O84" s="55">
        <v>8.92</v>
      </c>
      <c r="P84" s="55">
        <v>1.9</v>
      </c>
      <c r="Q84" s="61">
        <v>11.68</v>
      </c>
    </row>
    <row r="85" spans="1:17" x14ac:dyDescent="0.25">
      <c r="A85" s="53">
        <v>41933</v>
      </c>
      <c r="B85" s="54">
        <v>3</v>
      </c>
      <c r="C85" s="55">
        <v>192</v>
      </c>
      <c r="D85" s="55">
        <v>1.44</v>
      </c>
      <c r="E85" s="55">
        <v>0.115</v>
      </c>
      <c r="F85" s="55">
        <v>0.11700000000000001</v>
      </c>
      <c r="G85" s="55">
        <v>9.9000000000000005E-2</v>
      </c>
      <c r="H85" s="55">
        <v>3.5000000000000003E-2</v>
      </c>
      <c r="I85" s="55">
        <v>146</v>
      </c>
      <c r="J85" s="55">
        <v>8.1999999999999993</v>
      </c>
      <c r="K85" s="55">
        <v>582</v>
      </c>
      <c r="L85" s="55">
        <v>143</v>
      </c>
      <c r="M85" s="55"/>
      <c r="N85" s="55">
        <v>0.85570000000000002</v>
      </c>
      <c r="O85" s="55">
        <v>8.11</v>
      </c>
      <c r="P85" s="55">
        <v>4.29</v>
      </c>
      <c r="Q85" s="61">
        <v>7.92</v>
      </c>
    </row>
    <row r="86" spans="1:17" x14ac:dyDescent="0.25">
      <c r="A86" s="57" t="s">
        <v>23</v>
      </c>
      <c r="B86" s="58"/>
      <c r="C86" s="59">
        <f>_xlfn.T.TEST(C2:C16,C17:C85,2,3)</f>
        <v>1.5435371925879749E-2</v>
      </c>
      <c r="D86" s="60">
        <f t="shared" ref="D86:P86" si="0">_xlfn.T.TEST(D2:D16,D17:D85,2,3)</f>
        <v>0.14883626890888968</v>
      </c>
      <c r="E86" s="60">
        <f t="shared" si="0"/>
        <v>0.22141847824959462</v>
      </c>
      <c r="F86" s="60">
        <f t="shared" si="0"/>
        <v>0.23534536285332688</v>
      </c>
      <c r="G86" s="60">
        <f t="shared" si="0"/>
        <v>0.34328235212979208</v>
      </c>
      <c r="H86" s="60">
        <f t="shared" si="0"/>
        <v>0.72845316617271483</v>
      </c>
      <c r="I86" s="60"/>
      <c r="J86" s="60">
        <f t="shared" si="0"/>
        <v>6.8219940590364139E-2</v>
      </c>
      <c r="K86" s="59">
        <f t="shared" si="0"/>
        <v>5.0788040170074511E-3</v>
      </c>
      <c r="L86" s="60">
        <f t="shared" si="0"/>
        <v>0.45425428334651619</v>
      </c>
      <c r="M86" s="60"/>
      <c r="N86" s="59">
        <f>_xlfn.T.TEST(N7:N16,N17:N85,2,3)</f>
        <v>2.7395250436600828E-2</v>
      </c>
      <c r="O86" s="60">
        <f t="shared" si="0"/>
        <v>0.67877998688079755</v>
      </c>
      <c r="P86" s="60">
        <f t="shared" si="0"/>
        <v>0.48772757570594827</v>
      </c>
      <c r="Q86" s="62"/>
    </row>
    <row r="87" spans="1:17" x14ac:dyDescent="0.25">
      <c r="A87" s="57"/>
      <c r="B87" s="58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2"/>
    </row>
    <row r="88" spans="1:17" x14ac:dyDescent="0.25">
      <c r="A88" s="57"/>
      <c r="B88" s="58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2"/>
    </row>
    <row r="89" spans="1:17" x14ac:dyDescent="0.25">
      <c r="A89" s="65">
        <v>35207</v>
      </c>
      <c r="B89" s="66">
        <v>27</v>
      </c>
      <c r="C89" s="67">
        <v>289</v>
      </c>
      <c r="D89" s="67">
        <v>2.65</v>
      </c>
      <c r="E89" s="67">
        <v>0.48099999999999998</v>
      </c>
      <c r="F89" s="67">
        <v>0.96</v>
      </c>
      <c r="G89" s="67">
        <v>3.7999999999999999E-2</v>
      </c>
      <c r="H89" s="67">
        <v>2.4E-2</v>
      </c>
      <c r="I89" s="68" t="s">
        <v>15</v>
      </c>
      <c r="J89" s="67">
        <v>15</v>
      </c>
      <c r="K89" s="66">
        <v>531</v>
      </c>
      <c r="L89" s="66">
        <v>137</v>
      </c>
      <c r="M89" s="67">
        <v>0</v>
      </c>
      <c r="N89" s="67">
        <v>0.73799999999999999</v>
      </c>
      <c r="O89" s="66">
        <v>7.43</v>
      </c>
      <c r="P89" s="67">
        <v>0</v>
      </c>
    </row>
    <row r="90" spans="1:17" x14ac:dyDescent="0.25">
      <c r="A90" s="65">
        <v>35234</v>
      </c>
      <c r="B90" s="66">
        <v>27</v>
      </c>
      <c r="C90" s="67">
        <v>183</v>
      </c>
      <c r="D90" s="67">
        <v>2.21</v>
      </c>
      <c r="E90" s="67">
        <v>1.3</v>
      </c>
      <c r="F90" s="67">
        <v>0.245</v>
      </c>
      <c r="G90" s="67">
        <v>0.35399999999999998</v>
      </c>
      <c r="H90" s="67">
        <v>0.186</v>
      </c>
      <c r="I90" s="68" t="s">
        <v>15</v>
      </c>
      <c r="J90" s="67">
        <v>12</v>
      </c>
      <c r="K90" s="66">
        <v>412</v>
      </c>
      <c r="L90" s="66">
        <v>128</v>
      </c>
      <c r="M90" s="67">
        <v>0</v>
      </c>
      <c r="N90" s="67">
        <v>0.52800000000000002</v>
      </c>
      <c r="O90" s="66">
        <v>7.22</v>
      </c>
      <c r="P90" s="67">
        <v>0</v>
      </c>
    </row>
    <row r="91" spans="1:17" x14ac:dyDescent="0.25">
      <c r="A91" s="65">
        <v>35263</v>
      </c>
      <c r="B91" s="66">
        <v>27</v>
      </c>
      <c r="C91" s="67">
        <v>210</v>
      </c>
      <c r="D91" s="67">
        <v>3.02</v>
      </c>
      <c r="E91" s="67">
        <v>2.4300000000000002</v>
      </c>
      <c r="F91" s="67">
        <v>6.9000000000000006E-2</v>
      </c>
      <c r="G91" s="67">
        <v>0.874</v>
      </c>
      <c r="H91" s="67">
        <v>0.71899999999999997</v>
      </c>
      <c r="I91" s="68" t="s">
        <v>15</v>
      </c>
      <c r="J91" s="67">
        <v>9</v>
      </c>
      <c r="K91" s="66">
        <v>414</v>
      </c>
      <c r="L91" s="66">
        <v>150</v>
      </c>
      <c r="M91" s="67">
        <v>0</v>
      </c>
      <c r="N91" s="67">
        <v>0.53600000000000003</v>
      </c>
      <c r="O91" s="66">
        <v>7.15</v>
      </c>
      <c r="P91" s="67">
        <v>0</v>
      </c>
    </row>
    <row r="92" spans="1:17" x14ac:dyDescent="0.25">
      <c r="A92" s="65">
        <v>35297</v>
      </c>
      <c r="B92" s="66">
        <v>27</v>
      </c>
      <c r="C92" s="67">
        <v>242</v>
      </c>
      <c r="D92" s="67">
        <v>4.8499999999999996</v>
      </c>
      <c r="E92" s="67">
        <v>3.95</v>
      </c>
      <c r="F92" s="67">
        <v>7.2999999999999995E-2</v>
      </c>
      <c r="G92" s="67">
        <v>1.17</v>
      </c>
      <c r="H92" s="67">
        <v>1.07</v>
      </c>
      <c r="I92" s="68" t="s">
        <v>15</v>
      </c>
      <c r="J92" s="67">
        <v>8.6999999999999993</v>
      </c>
      <c r="K92" s="66">
        <v>384</v>
      </c>
      <c r="L92" s="66">
        <v>141</v>
      </c>
      <c r="M92" s="67">
        <v>0</v>
      </c>
      <c r="N92" s="67">
        <v>0.56000000000000005</v>
      </c>
      <c r="O92" s="66">
        <v>7.21</v>
      </c>
      <c r="P92" s="67">
        <v>0</v>
      </c>
    </row>
    <row r="93" spans="1:17" x14ac:dyDescent="0.25">
      <c r="A93" s="65">
        <v>35318</v>
      </c>
      <c r="B93" s="66">
        <v>28</v>
      </c>
      <c r="C93" s="67">
        <v>250</v>
      </c>
      <c r="D93" s="67">
        <v>6.3</v>
      </c>
      <c r="E93" s="67">
        <v>4.84</v>
      </c>
      <c r="F93" s="67">
        <v>9.5000000000000001E-2</v>
      </c>
      <c r="G93" s="67">
        <v>1.56</v>
      </c>
      <c r="H93" s="67">
        <v>1.1200000000000001</v>
      </c>
      <c r="I93" s="68" t="s">
        <v>15</v>
      </c>
      <c r="J93" s="67">
        <v>39</v>
      </c>
      <c r="K93" s="66">
        <v>458</v>
      </c>
      <c r="L93" s="66">
        <v>161</v>
      </c>
      <c r="M93" s="67">
        <v>0</v>
      </c>
      <c r="N93" s="67">
        <v>0.64100000000000001</v>
      </c>
      <c r="O93" s="66">
        <v>7.01</v>
      </c>
      <c r="P93" s="67">
        <v>0</v>
      </c>
    </row>
    <row r="94" spans="1:17" x14ac:dyDescent="0.25">
      <c r="A94" s="65">
        <v>39021</v>
      </c>
      <c r="B94" s="66">
        <v>19</v>
      </c>
      <c r="C94" s="67">
        <v>179</v>
      </c>
      <c r="D94" s="67">
        <v>1.56</v>
      </c>
      <c r="E94" s="67">
        <v>0.17699999999999999</v>
      </c>
      <c r="F94" s="67">
        <v>0.28100000000000003</v>
      </c>
      <c r="G94" s="67">
        <v>7.0000000000000007E-2</v>
      </c>
      <c r="H94" s="67">
        <v>7.0000000000000001E-3</v>
      </c>
      <c r="I94" s="67">
        <v>161</v>
      </c>
      <c r="J94" s="67">
        <v>11.3</v>
      </c>
      <c r="K94" s="66">
        <v>654</v>
      </c>
      <c r="L94" s="66">
        <v>148</v>
      </c>
      <c r="M94" s="67">
        <v>0</v>
      </c>
      <c r="N94" s="67">
        <v>1.0165</v>
      </c>
      <c r="O94" s="66">
        <v>8.08</v>
      </c>
      <c r="P94" s="67">
        <v>0</v>
      </c>
    </row>
    <row r="95" spans="1:17" x14ac:dyDescent="0.25">
      <c r="A95" s="65">
        <v>37032</v>
      </c>
      <c r="B95" s="66">
        <v>26</v>
      </c>
      <c r="C95" s="67">
        <v>227</v>
      </c>
      <c r="D95" s="67">
        <v>2.25</v>
      </c>
      <c r="E95" s="67">
        <v>1.1200000000000001</v>
      </c>
      <c r="F95" s="67">
        <v>0.113</v>
      </c>
      <c r="G95" s="67">
        <v>0.309</v>
      </c>
      <c r="H95" s="67">
        <v>0.16300000000000001</v>
      </c>
      <c r="I95" s="68" t="s">
        <v>15</v>
      </c>
      <c r="J95" s="67">
        <v>35</v>
      </c>
      <c r="K95" s="66">
        <v>668</v>
      </c>
      <c r="L95" s="66">
        <v>170</v>
      </c>
      <c r="M95" s="67">
        <v>630</v>
      </c>
      <c r="N95" s="67">
        <v>1.016</v>
      </c>
      <c r="O95" s="66">
        <v>7.28</v>
      </c>
      <c r="P95" s="67">
        <v>0</v>
      </c>
    </row>
    <row r="96" spans="1:17" x14ac:dyDescent="0.25">
      <c r="A96" s="65">
        <v>37061</v>
      </c>
      <c r="B96" s="66">
        <v>26</v>
      </c>
      <c r="C96" s="67">
        <v>225</v>
      </c>
      <c r="D96" s="67">
        <v>1.85</v>
      </c>
      <c r="E96" s="67">
        <v>0.72499999999999998</v>
      </c>
      <c r="F96" s="67">
        <v>0.121</v>
      </c>
      <c r="G96" s="67">
        <v>0.20899999999999999</v>
      </c>
      <c r="H96" s="67">
        <v>0.152</v>
      </c>
      <c r="I96" s="68" t="s">
        <v>15</v>
      </c>
      <c r="J96" s="67">
        <v>4.7</v>
      </c>
      <c r="K96" s="66">
        <v>643</v>
      </c>
      <c r="L96" s="66">
        <v>168</v>
      </c>
      <c r="M96" s="67">
        <v>640</v>
      </c>
      <c r="N96" s="67">
        <v>0.99139999999999995</v>
      </c>
      <c r="O96" s="66">
        <v>7.26</v>
      </c>
      <c r="P96" s="67">
        <v>0</v>
      </c>
    </row>
    <row r="97" spans="1:16" x14ac:dyDescent="0.25">
      <c r="A97" s="65">
        <v>37096</v>
      </c>
      <c r="B97" s="66">
        <v>25</v>
      </c>
      <c r="C97" s="67">
        <v>270</v>
      </c>
      <c r="D97" s="67">
        <v>3.52</v>
      </c>
      <c r="E97" s="67">
        <v>2.59</v>
      </c>
      <c r="F97" s="67">
        <v>0</v>
      </c>
      <c r="G97" s="67">
        <v>0.81499999999999995</v>
      </c>
      <c r="H97" s="67">
        <v>0.74399999999999999</v>
      </c>
      <c r="I97" s="68" t="s">
        <v>15</v>
      </c>
      <c r="J97" s="67">
        <v>6.8</v>
      </c>
      <c r="K97" s="66">
        <v>681</v>
      </c>
      <c r="L97" s="66">
        <v>183</v>
      </c>
      <c r="M97" s="67">
        <v>584</v>
      </c>
      <c r="N97" s="67">
        <v>1.0229999999999999</v>
      </c>
      <c r="O97" s="66">
        <v>6.77</v>
      </c>
      <c r="P97" s="67">
        <v>0</v>
      </c>
    </row>
    <row r="98" spans="1:16" x14ac:dyDescent="0.25">
      <c r="A98" s="65">
        <v>37124</v>
      </c>
      <c r="B98" s="66">
        <v>26</v>
      </c>
      <c r="C98" s="67">
        <v>316</v>
      </c>
      <c r="D98" s="67">
        <v>7.1</v>
      </c>
      <c r="E98" s="67">
        <v>6</v>
      </c>
      <c r="F98" s="67">
        <v>0</v>
      </c>
      <c r="G98" s="67">
        <v>1.23</v>
      </c>
      <c r="H98" s="67">
        <v>1.23</v>
      </c>
      <c r="I98" s="68" t="s">
        <v>15</v>
      </c>
      <c r="J98" s="67">
        <v>9.6</v>
      </c>
      <c r="K98" s="66">
        <v>654</v>
      </c>
      <c r="L98" s="66">
        <v>219</v>
      </c>
      <c r="M98" s="67">
        <v>636</v>
      </c>
      <c r="N98" s="67">
        <v>1.0509999999999999</v>
      </c>
      <c r="O98" s="66">
        <v>6.55</v>
      </c>
      <c r="P98" s="67">
        <v>0</v>
      </c>
    </row>
    <row r="99" spans="1:16" x14ac:dyDescent="0.25">
      <c r="A99" s="65">
        <v>37152</v>
      </c>
      <c r="B99" s="66">
        <v>26</v>
      </c>
      <c r="C99" s="67">
        <v>233</v>
      </c>
      <c r="D99" s="67">
        <v>4.45</v>
      </c>
      <c r="E99" s="67">
        <v>3.18</v>
      </c>
      <c r="F99" s="67">
        <v>0</v>
      </c>
      <c r="G99" s="67">
        <v>0.74299999999999999</v>
      </c>
      <c r="H99" s="67">
        <v>0.67100000000000004</v>
      </c>
      <c r="I99" s="68" t="s">
        <v>15</v>
      </c>
      <c r="J99" s="67">
        <v>10</v>
      </c>
      <c r="K99" s="66">
        <v>576</v>
      </c>
      <c r="L99" s="66">
        <v>167</v>
      </c>
      <c r="M99" s="67">
        <v>570</v>
      </c>
      <c r="N99" s="67">
        <v>1.0920000000000001</v>
      </c>
      <c r="O99" s="66">
        <v>6.35</v>
      </c>
      <c r="P99" s="67">
        <v>0</v>
      </c>
    </row>
    <row r="100" spans="1:16" x14ac:dyDescent="0.25">
      <c r="A100" s="70">
        <v>38453</v>
      </c>
      <c r="B100" s="71">
        <v>26</v>
      </c>
      <c r="C100" s="72">
        <v>198</v>
      </c>
      <c r="D100" s="72">
        <v>1.59</v>
      </c>
      <c r="E100" s="72">
        <v>0.53100000000000003</v>
      </c>
      <c r="F100" s="72">
        <v>0.48099999999999998</v>
      </c>
      <c r="G100" s="72">
        <v>6.2E-2</v>
      </c>
      <c r="H100" s="72">
        <v>0</v>
      </c>
      <c r="I100" s="72">
        <v>189</v>
      </c>
      <c r="J100" s="72">
        <v>6.4</v>
      </c>
      <c r="K100" s="71">
        <v>687</v>
      </c>
      <c r="L100" s="71">
        <v>147</v>
      </c>
      <c r="M100" s="72">
        <v>0</v>
      </c>
      <c r="N100" s="72">
        <v>1.1000000000000001</v>
      </c>
      <c r="O100" s="71">
        <v>7.47</v>
      </c>
      <c r="P100" s="72">
        <v>0</v>
      </c>
    </row>
    <row r="101" spans="1:16" x14ac:dyDescent="0.25">
      <c r="A101" s="70">
        <v>38483</v>
      </c>
      <c r="B101" s="71">
        <v>24</v>
      </c>
      <c r="C101" s="72">
        <v>200</v>
      </c>
      <c r="D101" s="72">
        <v>1.33</v>
      </c>
      <c r="E101" s="72">
        <v>0.25800000000000001</v>
      </c>
      <c r="F101" s="72">
        <v>7.6999999999999999E-2</v>
      </c>
      <c r="G101" s="72">
        <v>7.0999999999999994E-2</v>
      </c>
      <c r="H101" s="72">
        <v>0</v>
      </c>
      <c r="I101" s="72">
        <v>191</v>
      </c>
      <c r="J101" s="72">
        <v>8.6</v>
      </c>
      <c r="K101" s="71">
        <v>676</v>
      </c>
      <c r="L101" s="71">
        <v>122</v>
      </c>
      <c r="M101" s="72">
        <v>0</v>
      </c>
      <c r="N101" s="72">
        <v>1.1020000000000001</v>
      </c>
      <c r="O101" s="71">
        <v>7.45</v>
      </c>
      <c r="P101" s="72">
        <v>0</v>
      </c>
    </row>
    <row r="102" spans="1:16" x14ac:dyDescent="0.25">
      <c r="A102" s="70">
        <v>38518</v>
      </c>
      <c r="B102" s="71">
        <v>26</v>
      </c>
      <c r="C102" s="72">
        <v>232</v>
      </c>
      <c r="D102" s="72">
        <v>3.64</v>
      </c>
      <c r="E102" s="72">
        <v>2.25</v>
      </c>
      <c r="F102" s="72">
        <v>0</v>
      </c>
      <c r="G102" s="72">
        <v>1.05</v>
      </c>
      <c r="H102" s="72">
        <v>0.79300000000000004</v>
      </c>
      <c r="I102" s="72">
        <v>185</v>
      </c>
      <c r="J102" s="72">
        <v>11</v>
      </c>
      <c r="K102" s="71">
        <v>685</v>
      </c>
      <c r="L102" s="71">
        <v>123</v>
      </c>
      <c r="M102" s="72">
        <v>0</v>
      </c>
      <c r="N102" s="72">
        <v>1.131</v>
      </c>
      <c r="O102" s="71">
        <v>6.92</v>
      </c>
      <c r="P102" s="72">
        <v>0</v>
      </c>
    </row>
    <row r="103" spans="1:16" x14ac:dyDescent="0.25">
      <c r="A103" s="70">
        <v>38546</v>
      </c>
      <c r="B103" s="71">
        <v>26</v>
      </c>
      <c r="C103" s="72">
        <v>271</v>
      </c>
      <c r="D103" s="72">
        <v>5.0999999999999996</v>
      </c>
      <c r="E103" s="72">
        <v>4.1100000000000003</v>
      </c>
      <c r="F103" s="72">
        <v>0</v>
      </c>
      <c r="G103" s="72">
        <v>1.1499999999999999</v>
      </c>
      <c r="H103" s="72">
        <v>1.08</v>
      </c>
      <c r="I103" s="72">
        <v>186</v>
      </c>
      <c r="J103" s="72">
        <v>8.4</v>
      </c>
      <c r="K103" s="71">
        <v>730</v>
      </c>
      <c r="L103" s="71">
        <v>187</v>
      </c>
      <c r="M103" s="72">
        <v>0</v>
      </c>
      <c r="N103" s="72">
        <v>1.179</v>
      </c>
      <c r="O103" s="71">
        <v>6.63</v>
      </c>
      <c r="P103" s="72">
        <v>0</v>
      </c>
    </row>
    <row r="104" spans="1:16" x14ac:dyDescent="0.25">
      <c r="A104" s="70">
        <v>38574</v>
      </c>
      <c r="B104" s="71">
        <v>24</v>
      </c>
      <c r="C104" s="72">
        <v>292</v>
      </c>
      <c r="D104" s="72">
        <v>6.69</v>
      </c>
      <c r="E104" s="72">
        <v>4.8499999999999996</v>
      </c>
      <c r="F104" s="72">
        <v>0</v>
      </c>
      <c r="G104" s="72">
        <v>1.34</v>
      </c>
      <c r="H104" s="72">
        <v>1.24</v>
      </c>
      <c r="I104" s="72">
        <v>191</v>
      </c>
      <c r="J104" s="72">
        <v>4.4000000000000004</v>
      </c>
      <c r="K104" s="71">
        <v>725</v>
      </c>
      <c r="L104" s="71">
        <v>175</v>
      </c>
      <c r="M104" s="72">
        <v>0</v>
      </c>
      <c r="N104" s="72">
        <v>1.1779999999999999</v>
      </c>
      <c r="O104" s="71">
        <v>6.82</v>
      </c>
      <c r="P104" s="72">
        <v>0</v>
      </c>
    </row>
    <row r="105" spans="1:16" x14ac:dyDescent="0.25">
      <c r="A105" s="70">
        <v>38609</v>
      </c>
      <c r="B105" s="71">
        <v>24</v>
      </c>
      <c r="C105" s="72">
        <v>310</v>
      </c>
      <c r="D105" s="72">
        <v>10.9</v>
      </c>
      <c r="E105" s="72">
        <v>8.68</v>
      </c>
      <c r="F105" s="72">
        <v>0</v>
      </c>
      <c r="G105" s="72">
        <v>2.0099999999999998</v>
      </c>
      <c r="H105" s="72">
        <v>1.92</v>
      </c>
      <c r="I105" s="72">
        <v>194</v>
      </c>
      <c r="J105" s="72">
        <v>7.2</v>
      </c>
      <c r="K105" s="71">
        <v>706</v>
      </c>
      <c r="L105" s="71">
        <v>145</v>
      </c>
      <c r="M105" s="72">
        <v>0</v>
      </c>
      <c r="N105" s="72">
        <v>1.2230000000000001</v>
      </c>
      <c r="O105" s="71">
        <v>6.86</v>
      </c>
      <c r="P105" s="72">
        <v>0</v>
      </c>
    </row>
    <row r="106" spans="1:16" x14ac:dyDescent="0.25">
      <c r="A106" s="70">
        <v>38643</v>
      </c>
      <c r="B106" s="71">
        <v>23</v>
      </c>
      <c r="C106" s="72">
        <v>151</v>
      </c>
      <c r="D106" s="72">
        <v>2.06</v>
      </c>
      <c r="E106" s="72">
        <v>0</v>
      </c>
      <c r="F106" s="72">
        <v>0</v>
      </c>
      <c r="G106" s="72">
        <v>0.104</v>
      </c>
      <c r="H106" s="72">
        <v>1.2E-2</v>
      </c>
      <c r="I106" s="72">
        <v>205</v>
      </c>
      <c r="J106" s="72">
        <v>16</v>
      </c>
      <c r="K106" s="71">
        <v>641</v>
      </c>
      <c r="L106" s="71">
        <v>135</v>
      </c>
      <c r="M106" s="72">
        <v>0</v>
      </c>
      <c r="N106" s="72">
        <v>1.0660000000000001</v>
      </c>
      <c r="O106" s="71">
        <v>8.4</v>
      </c>
      <c r="P106" s="72">
        <v>0</v>
      </c>
    </row>
    <row r="107" spans="1:16" x14ac:dyDescent="0.25">
      <c r="A107" s="70">
        <v>38818</v>
      </c>
      <c r="B107" s="71">
        <v>22</v>
      </c>
      <c r="C107" s="72">
        <v>162</v>
      </c>
      <c r="D107" s="72">
        <v>1.45</v>
      </c>
      <c r="E107" s="72">
        <v>0</v>
      </c>
      <c r="F107" s="72">
        <v>1.82</v>
      </c>
      <c r="G107" s="72">
        <v>4.4999999999999998E-2</v>
      </c>
      <c r="H107" s="72">
        <v>0</v>
      </c>
      <c r="I107" s="72">
        <v>194</v>
      </c>
      <c r="J107" s="72">
        <v>4.9000000000000004</v>
      </c>
      <c r="K107" s="71">
        <v>720</v>
      </c>
      <c r="L107" s="71">
        <v>146</v>
      </c>
      <c r="M107" s="72">
        <v>0</v>
      </c>
      <c r="N107" s="72">
        <v>1.1599999999999999</v>
      </c>
      <c r="O107" s="71">
        <v>7.8</v>
      </c>
      <c r="P107" s="72">
        <v>0</v>
      </c>
    </row>
    <row r="108" spans="1:16" x14ac:dyDescent="0.25">
      <c r="A108" s="70">
        <v>38846</v>
      </c>
      <c r="B108" s="71">
        <v>24</v>
      </c>
      <c r="C108" s="72">
        <v>174</v>
      </c>
      <c r="D108" s="72">
        <v>1.32</v>
      </c>
      <c r="E108" s="72">
        <v>0</v>
      </c>
      <c r="F108" s="72">
        <v>1.05</v>
      </c>
      <c r="G108" s="72">
        <v>2.3E-2</v>
      </c>
      <c r="H108" s="72">
        <v>0</v>
      </c>
      <c r="I108" s="72">
        <v>198</v>
      </c>
      <c r="J108" s="72">
        <v>1.8</v>
      </c>
      <c r="K108" s="71">
        <v>736</v>
      </c>
      <c r="L108" s="71">
        <v>155</v>
      </c>
      <c r="M108" s="72">
        <v>0</v>
      </c>
      <c r="N108" s="72">
        <v>1.1859999999999999</v>
      </c>
      <c r="O108" s="71">
        <v>7.54</v>
      </c>
      <c r="P108" s="72">
        <v>0</v>
      </c>
    </row>
    <row r="109" spans="1:16" x14ac:dyDescent="0.25">
      <c r="A109" s="70">
        <v>38881</v>
      </c>
      <c r="B109" s="71">
        <v>24</v>
      </c>
      <c r="C109" s="72">
        <v>199</v>
      </c>
      <c r="D109" s="72">
        <v>1.83</v>
      </c>
      <c r="E109" s="72">
        <v>0.85799999999999998</v>
      </c>
      <c r="F109" s="72">
        <v>0.15</v>
      </c>
      <c r="G109" s="72">
        <v>0.28000000000000003</v>
      </c>
      <c r="H109" s="72">
        <v>0.17599999999999999</v>
      </c>
      <c r="I109" s="72">
        <v>191</v>
      </c>
      <c r="J109" s="72">
        <v>7</v>
      </c>
      <c r="K109" s="71">
        <v>764</v>
      </c>
      <c r="L109" s="71">
        <v>177</v>
      </c>
      <c r="M109" s="72">
        <v>0</v>
      </c>
      <c r="N109" s="72">
        <v>1.1879999999999999</v>
      </c>
      <c r="O109" s="71">
        <v>7.35</v>
      </c>
      <c r="P109" s="72">
        <v>0</v>
      </c>
    </row>
    <row r="110" spans="1:16" x14ac:dyDescent="0.25">
      <c r="A110" s="70">
        <v>38909</v>
      </c>
      <c r="B110" s="71">
        <v>24</v>
      </c>
      <c r="C110" s="72">
        <v>211</v>
      </c>
      <c r="D110" s="72">
        <v>2.2200000000000002</v>
      </c>
      <c r="E110" s="72">
        <v>0.96499999999999997</v>
      </c>
      <c r="F110" s="72">
        <v>0</v>
      </c>
      <c r="G110" s="72">
        <v>0.309</v>
      </c>
      <c r="H110" s="72">
        <v>0.25</v>
      </c>
      <c r="I110" s="72">
        <v>188</v>
      </c>
      <c r="J110" s="72">
        <v>6.5</v>
      </c>
      <c r="K110" s="71">
        <v>770</v>
      </c>
      <c r="L110" s="71">
        <v>191</v>
      </c>
      <c r="M110" s="72">
        <v>0</v>
      </c>
      <c r="N110" s="72">
        <v>1.2110000000000001</v>
      </c>
      <c r="O110" s="71">
        <v>7</v>
      </c>
      <c r="P110" s="72">
        <v>0</v>
      </c>
    </row>
    <row r="111" spans="1:16" x14ac:dyDescent="0.25">
      <c r="A111" s="70">
        <v>38937</v>
      </c>
      <c r="B111" s="71">
        <v>25</v>
      </c>
      <c r="C111" s="72">
        <v>280</v>
      </c>
      <c r="D111" s="72">
        <v>5.2</v>
      </c>
      <c r="E111" s="72">
        <v>4.0599999999999996</v>
      </c>
      <c r="F111" s="72">
        <v>0</v>
      </c>
      <c r="G111" s="72">
        <v>1.23</v>
      </c>
      <c r="H111" s="72">
        <v>1.19</v>
      </c>
      <c r="I111" s="72">
        <v>197</v>
      </c>
      <c r="J111" s="72">
        <v>2.9</v>
      </c>
      <c r="K111" s="71">
        <v>740</v>
      </c>
      <c r="L111" s="71">
        <v>160</v>
      </c>
      <c r="M111" s="72">
        <v>0</v>
      </c>
      <c r="N111" s="72">
        <v>1.228</v>
      </c>
      <c r="O111" s="71">
        <v>7.03</v>
      </c>
      <c r="P111" s="72">
        <v>0</v>
      </c>
    </row>
    <row r="112" spans="1:16" x14ac:dyDescent="0.25">
      <c r="A112" s="70">
        <v>38972</v>
      </c>
      <c r="B112" s="71">
        <v>24</v>
      </c>
      <c r="C112" s="72">
        <v>175</v>
      </c>
      <c r="D112" s="72">
        <v>3.39</v>
      </c>
      <c r="E112" s="72">
        <v>1.67</v>
      </c>
      <c r="F112" s="72">
        <v>0</v>
      </c>
      <c r="G112" s="72">
        <v>0.45700000000000002</v>
      </c>
      <c r="H112" s="72">
        <v>0.32900000000000001</v>
      </c>
      <c r="I112" s="72">
        <v>189</v>
      </c>
      <c r="J112" s="72">
        <v>16</v>
      </c>
      <c r="K112" s="71">
        <v>675</v>
      </c>
      <c r="L112" s="71">
        <v>156</v>
      </c>
      <c r="M112" s="72">
        <v>0</v>
      </c>
      <c r="N112" s="72">
        <v>1.05</v>
      </c>
      <c r="O112" s="71">
        <v>7.84</v>
      </c>
      <c r="P112" s="72">
        <v>0</v>
      </c>
    </row>
    <row r="113" spans="1:16" x14ac:dyDescent="0.25">
      <c r="A113" s="70">
        <v>39188</v>
      </c>
      <c r="B113" s="71">
        <v>23</v>
      </c>
      <c r="C113" s="72">
        <v>185</v>
      </c>
      <c r="D113" s="72">
        <v>1.22</v>
      </c>
      <c r="E113" s="72">
        <v>0</v>
      </c>
      <c r="F113" s="72">
        <v>0.61</v>
      </c>
      <c r="G113" s="72">
        <v>4.3999999999999997E-2</v>
      </c>
      <c r="H113" s="72">
        <v>0</v>
      </c>
      <c r="I113" s="72">
        <v>180</v>
      </c>
      <c r="J113" s="72">
        <v>8.4</v>
      </c>
      <c r="K113" s="71">
        <v>641</v>
      </c>
      <c r="L113" s="71">
        <v>115</v>
      </c>
      <c r="M113" s="72">
        <v>0</v>
      </c>
      <c r="N113" s="72">
        <v>1.0549999999999999</v>
      </c>
      <c r="O113" s="71">
        <v>8.0299999999999994</v>
      </c>
      <c r="P113" s="72">
        <v>0</v>
      </c>
    </row>
    <row r="114" spans="1:16" x14ac:dyDescent="0.25">
      <c r="A114" s="70">
        <v>39210</v>
      </c>
      <c r="B114" s="71">
        <v>23</v>
      </c>
      <c r="C114" s="72">
        <v>202</v>
      </c>
      <c r="D114" s="72">
        <v>1.07</v>
      </c>
      <c r="E114" s="72">
        <v>0.152</v>
      </c>
      <c r="F114" s="72">
        <v>0.35799999999999998</v>
      </c>
      <c r="G114" s="72">
        <v>4.4999999999999998E-2</v>
      </c>
      <c r="H114" s="72">
        <v>7.0000000000000001E-3</v>
      </c>
      <c r="I114" s="72">
        <v>179</v>
      </c>
      <c r="J114" s="72">
        <v>8.6</v>
      </c>
      <c r="K114" s="71">
        <v>655</v>
      </c>
      <c r="L114" s="71">
        <v>133</v>
      </c>
      <c r="M114" s="72">
        <v>0</v>
      </c>
      <c r="N114" s="72">
        <v>1.0874999999999999</v>
      </c>
      <c r="O114" s="71">
        <v>7.8</v>
      </c>
      <c r="P114" s="72">
        <v>0</v>
      </c>
    </row>
    <row r="115" spans="1:16" x14ac:dyDescent="0.25">
      <c r="A115" s="70">
        <v>39245</v>
      </c>
      <c r="B115" s="71">
        <v>24</v>
      </c>
      <c r="C115" s="72">
        <v>230</v>
      </c>
      <c r="D115" s="72">
        <v>2.11</v>
      </c>
      <c r="E115" s="72">
        <v>1.17</v>
      </c>
      <c r="F115" s="72">
        <v>0</v>
      </c>
      <c r="G115" s="72">
        <v>0.49199999999999999</v>
      </c>
      <c r="H115" s="72">
        <v>0.44900000000000001</v>
      </c>
      <c r="I115" s="72">
        <v>181</v>
      </c>
      <c r="J115" s="72">
        <v>7.9</v>
      </c>
      <c r="K115" s="71">
        <v>698</v>
      </c>
      <c r="L115" s="71">
        <v>161</v>
      </c>
      <c r="M115" s="72">
        <v>0</v>
      </c>
      <c r="N115" s="72">
        <v>1.1140000000000001</v>
      </c>
      <c r="O115" s="71">
        <v>7.4</v>
      </c>
      <c r="P115" s="72">
        <v>0</v>
      </c>
    </row>
    <row r="116" spans="1:16" x14ac:dyDescent="0.25">
      <c r="A116" s="70">
        <v>39273</v>
      </c>
      <c r="B116" s="71">
        <v>26</v>
      </c>
      <c r="C116" s="72">
        <v>259</v>
      </c>
      <c r="D116" s="72">
        <v>3.88</v>
      </c>
      <c r="E116" s="72">
        <v>2.93</v>
      </c>
      <c r="F116" s="72">
        <v>0</v>
      </c>
      <c r="G116" s="72">
        <v>1.08</v>
      </c>
      <c r="H116" s="72">
        <v>1.04</v>
      </c>
      <c r="I116" s="72">
        <v>177</v>
      </c>
      <c r="J116" s="72">
        <v>11</v>
      </c>
      <c r="K116" s="71">
        <v>685</v>
      </c>
      <c r="L116" s="71">
        <v>167</v>
      </c>
      <c r="M116" s="72">
        <v>0</v>
      </c>
      <c r="N116" s="72">
        <v>1.137</v>
      </c>
      <c r="O116" s="71">
        <v>7.12</v>
      </c>
      <c r="P116" s="72">
        <v>0</v>
      </c>
    </row>
    <row r="117" spans="1:16" x14ac:dyDescent="0.25">
      <c r="A117" s="70">
        <v>39301</v>
      </c>
      <c r="B117" s="71">
        <v>25</v>
      </c>
      <c r="C117" s="72">
        <v>277</v>
      </c>
      <c r="D117" s="72">
        <v>6.05</v>
      </c>
      <c r="E117" s="72">
        <v>4.7</v>
      </c>
      <c r="F117" s="72">
        <v>0</v>
      </c>
      <c r="G117" s="72">
        <v>1.33</v>
      </c>
      <c r="H117" s="72">
        <v>1.26</v>
      </c>
      <c r="I117" s="72">
        <v>176</v>
      </c>
      <c r="J117" s="72">
        <v>5.5</v>
      </c>
      <c r="K117" s="71">
        <v>662</v>
      </c>
      <c r="L117" s="71">
        <v>139</v>
      </c>
      <c r="M117" s="72">
        <v>0</v>
      </c>
      <c r="N117" s="72">
        <v>1.133</v>
      </c>
      <c r="O117" s="71">
        <v>6.99</v>
      </c>
      <c r="P117" s="72">
        <v>0</v>
      </c>
    </row>
    <row r="118" spans="1:16" x14ac:dyDescent="0.25">
      <c r="A118" s="70">
        <v>39336</v>
      </c>
      <c r="B118" s="71">
        <v>25</v>
      </c>
      <c r="C118" s="72">
        <v>241</v>
      </c>
      <c r="D118" s="72">
        <v>5.84</v>
      </c>
      <c r="E118" s="72">
        <v>5.01</v>
      </c>
      <c r="F118" s="72">
        <v>0</v>
      </c>
      <c r="G118" s="72">
        <v>1.59</v>
      </c>
      <c r="H118" s="72">
        <v>1.27</v>
      </c>
      <c r="I118" s="72">
        <v>124</v>
      </c>
      <c r="J118" s="72">
        <v>9</v>
      </c>
      <c r="K118" s="71">
        <v>508</v>
      </c>
      <c r="L118" s="71">
        <v>116</v>
      </c>
      <c r="M118" s="72">
        <v>0</v>
      </c>
      <c r="N118" s="72">
        <v>0.99365000000000003</v>
      </c>
      <c r="O118" s="71">
        <v>6.81</v>
      </c>
      <c r="P118" s="72">
        <v>0</v>
      </c>
    </row>
    <row r="119" spans="1:16" x14ac:dyDescent="0.25">
      <c r="A119" s="70">
        <v>39378</v>
      </c>
      <c r="B119" s="71">
        <v>22</v>
      </c>
      <c r="C119" s="72">
        <v>203</v>
      </c>
      <c r="D119" s="72">
        <v>1.76</v>
      </c>
      <c r="E119" s="72">
        <v>0.22800000000000001</v>
      </c>
      <c r="F119" s="72">
        <v>0</v>
      </c>
      <c r="G119" s="72">
        <v>0.124</v>
      </c>
      <c r="H119" s="72">
        <v>4.1000000000000002E-2</v>
      </c>
      <c r="I119" s="72">
        <v>93.6</v>
      </c>
      <c r="J119" s="72">
        <v>11</v>
      </c>
      <c r="K119" s="71">
        <v>454</v>
      </c>
      <c r="L119" s="71">
        <v>96</v>
      </c>
      <c r="M119" s="73" t="s">
        <v>15</v>
      </c>
      <c r="N119" s="72">
        <v>0.72919999999999996</v>
      </c>
      <c r="O119" s="71">
        <v>7.74</v>
      </c>
      <c r="P119" s="72">
        <v>0</v>
      </c>
    </row>
    <row r="120" spans="1:16" x14ac:dyDescent="0.25">
      <c r="A120" s="70">
        <v>39553</v>
      </c>
      <c r="B120" s="71">
        <v>26</v>
      </c>
      <c r="C120" s="72">
        <v>137</v>
      </c>
      <c r="D120" s="72">
        <v>0.77400000000000002</v>
      </c>
      <c r="E120" s="72">
        <v>0.13300000000000001</v>
      </c>
      <c r="F120" s="72">
        <v>0.58899999999999997</v>
      </c>
      <c r="G120" s="72">
        <v>5.2999999999999999E-2</v>
      </c>
      <c r="H120" s="72">
        <v>1.2E-2</v>
      </c>
      <c r="I120" s="72">
        <v>164</v>
      </c>
      <c r="J120" s="72">
        <v>11.5</v>
      </c>
      <c r="K120" s="71">
        <v>555</v>
      </c>
      <c r="L120" s="71">
        <v>99</v>
      </c>
      <c r="M120" s="73" t="s">
        <v>15</v>
      </c>
      <c r="N120" s="72">
        <v>0.92889999999999995</v>
      </c>
      <c r="O120" s="71">
        <v>8.27</v>
      </c>
      <c r="P120" s="72">
        <v>0</v>
      </c>
    </row>
    <row r="121" spans="1:16" x14ac:dyDescent="0.25">
      <c r="A121" s="70">
        <v>39581</v>
      </c>
      <c r="B121" s="71">
        <v>26</v>
      </c>
      <c r="C121" s="72">
        <v>189</v>
      </c>
      <c r="D121" s="72">
        <v>1.1299999999999999</v>
      </c>
      <c r="E121" s="72">
        <v>0</v>
      </c>
      <c r="F121" s="72">
        <v>0.126</v>
      </c>
      <c r="G121" s="72">
        <v>4.4999999999999998E-2</v>
      </c>
      <c r="H121" s="72">
        <v>0</v>
      </c>
      <c r="I121" s="72">
        <v>166</v>
      </c>
      <c r="J121" s="72">
        <v>9.1</v>
      </c>
      <c r="K121" s="71">
        <v>579</v>
      </c>
      <c r="L121" s="71">
        <v>105</v>
      </c>
      <c r="M121" s="72">
        <v>0</v>
      </c>
      <c r="N121" s="72">
        <v>0.96599999999999997</v>
      </c>
      <c r="O121" s="71">
        <v>8.59</v>
      </c>
      <c r="P121" s="72">
        <v>0</v>
      </c>
    </row>
    <row r="122" spans="1:16" x14ac:dyDescent="0.25">
      <c r="A122" s="70">
        <v>39609</v>
      </c>
      <c r="B122" s="71">
        <v>26</v>
      </c>
      <c r="C122" s="72">
        <v>201</v>
      </c>
      <c r="D122" s="72">
        <v>1.32</v>
      </c>
      <c r="E122" s="72">
        <v>0.39600000000000002</v>
      </c>
      <c r="F122" s="72">
        <v>7.0000000000000007E-2</v>
      </c>
      <c r="G122" s="72">
        <v>0.14399999999999999</v>
      </c>
      <c r="H122" s="72">
        <v>7.9000000000000001E-2</v>
      </c>
      <c r="I122" s="72">
        <v>167</v>
      </c>
      <c r="J122" s="72">
        <v>5.4</v>
      </c>
      <c r="K122" s="71">
        <v>618</v>
      </c>
      <c r="L122" s="71">
        <v>134</v>
      </c>
      <c r="M122" s="73" t="s">
        <v>15</v>
      </c>
      <c r="N122" s="72">
        <v>1.0049999999999999</v>
      </c>
      <c r="O122" s="71">
        <v>7.79</v>
      </c>
      <c r="P122" s="72">
        <v>0</v>
      </c>
    </row>
    <row r="123" spans="1:16" x14ac:dyDescent="0.25">
      <c r="A123" s="70">
        <v>39637</v>
      </c>
      <c r="B123" s="71">
        <v>24</v>
      </c>
      <c r="C123" s="72">
        <v>247</v>
      </c>
      <c r="D123" s="72">
        <v>3.26</v>
      </c>
      <c r="E123" s="72">
        <v>1.78</v>
      </c>
      <c r="F123" s="72">
        <v>0</v>
      </c>
      <c r="G123" s="72">
        <v>1.45</v>
      </c>
      <c r="H123" s="72">
        <v>1.18</v>
      </c>
      <c r="I123" s="72">
        <v>158</v>
      </c>
      <c r="J123" s="72">
        <v>5.7</v>
      </c>
      <c r="K123" s="71">
        <v>603</v>
      </c>
      <c r="L123" s="71">
        <v>125</v>
      </c>
      <c r="M123" s="72">
        <v>0</v>
      </c>
      <c r="N123" s="72">
        <v>1.008</v>
      </c>
      <c r="O123" s="71">
        <v>7.45</v>
      </c>
      <c r="P123" s="72">
        <v>0</v>
      </c>
    </row>
    <row r="124" spans="1:16" x14ac:dyDescent="0.25">
      <c r="A124" s="70">
        <v>39672</v>
      </c>
      <c r="B124" s="71">
        <v>26</v>
      </c>
      <c r="C124" s="72">
        <v>272</v>
      </c>
      <c r="D124" s="72">
        <v>6.03</v>
      </c>
      <c r="E124" s="72">
        <v>5.4</v>
      </c>
      <c r="F124" s="72">
        <v>0</v>
      </c>
      <c r="G124" s="72">
        <v>2.73</v>
      </c>
      <c r="H124" s="72">
        <v>2</v>
      </c>
      <c r="I124" s="72">
        <v>148</v>
      </c>
      <c r="J124" s="72">
        <v>7.4</v>
      </c>
      <c r="K124" s="71">
        <v>579</v>
      </c>
      <c r="L124" s="71">
        <v>113</v>
      </c>
      <c r="M124" s="72">
        <v>0</v>
      </c>
      <c r="N124" s="72">
        <v>1.0469999999999999</v>
      </c>
      <c r="O124" s="71">
        <v>6.78</v>
      </c>
      <c r="P124" s="72">
        <v>0</v>
      </c>
    </row>
    <row r="125" spans="1:16" x14ac:dyDescent="0.25">
      <c r="A125" s="70">
        <v>39700</v>
      </c>
      <c r="B125" s="71">
        <v>24</v>
      </c>
      <c r="C125" s="72">
        <v>186</v>
      </c>
      <c r="D125" s="72">
        <v>2.0499999999999998</v>
      </c>
      <c r="E125" s="72">
        <v>0</v>
      </c>
      <c r="F125" s="72">
        <v>0</v>
      </c>
      <c r="G125" s="72">
        <v>0.22500000000000001</v>
      </c>
      <c r="H125" s="72">
        <v>6.8000000000000005E-2</v>
      </c>
      <c r="I125" s="72">
        <v>141</v>
      </c>
      <c r="J125" s="72">
        <v>15</v>
      </c>
      <c r="K125" s="71">
        <v>538</v>
      </c>
      <c r="L125" s="71">
        <v>135</v>
      </c>
      <c r="M125" s="73" t="s">
        <v>15</v>
      </c>
      <c r="N125" s="72">
        <v>0.85119999999999996</v>
      </c>
      <c r="O125" s="71">
        <v>8.18</v>
      </c>
      <c r="P125" s="72">
        <v>0</v>
      </c>
    </row>
    <row r="126" spans="1:16" x14ac:dyDescent="0.25">
      <c r="A126" s="70">
        <v>39750</v>
      </c>
      <c r="B126" s="71">
        <v>25</v>
      </c>
      <c r="C126" s="72">
        <v>176</v>
      </c>
      <c r="D126" s="72">
        <v>1.28</v>
      </c>
      <c r="E126" s="72">
        <v>0.16400000000000001</v>
      </c>
      <c r="F126" s="72">
        <v>0</v>
      </c>
      <c r="G126" s="72">
        <v>6.4000000000000001E-2</v>
      </c>
      <c r="H126" s="72">
        <v>1.2E-2</v>
      </c>
      <c r="I126" s="72">
        <v>110</v>
      </c>
      <c r="J126" s="72">
        <v>9.6</v>
      </c>
      <c r="K126" s="71">
        <v>494</v>
      </c>
      <c r="L126" s="71">
        <v>115</v>
      </c>
      <c r="M126" s="73" t="s">
        <v>15</v>
      </c>
      <c r="N126" s="72">
        <v>0.71960000000000002</v>
      </c>
      <c r="O126" s="71">
        <v>7.91</v>
      </c>
      <c r="P126" s="72">
        <v>0</v>
      </c>
    </row>
    <row r="127" spans="1:16" x14ac:dyDescent="0.25">
      <c r="A127" s="70">
        <v>39917</v>
      </c>
      <c r="B127" s="71">
        <v>25</v>
      </c>
      <c r="C127" s="72">
        <v>176</v>
      </c>
      <c r="D127" s="72">
        <v>1.25</v>
      </c>
      <c r="E127" s="72">
        <v>0</v>
      </c>
      <c r="F127" s="72">
        <v>0.36599999999999999</v>
      </c>
      <c r="G127" s="72">
        <v>4.8000000000000001E-2</v>
      </c>
      <c r="H127" s="72">
        <v>0</v>
      </c>
      <c r="I127" s="72">
        <v>149</v>
      </c>
      <c r="J127" s="72">
        <v>6</v>
      </c>
      <c r="K127" s="71">
        <v>549</v>
      </c>
      <c r="L127" s="71">
        <v>97</v>
      </c>
      <c r="M127" s="73" t="s">
        <v>15</v>
      </c>
      <c r="N127" s="72">
        <v>0.82199999999999995</v>
      </c>
      <c r="O127" s="71">
        <v>8.2449999999999992</v>
      </c>
      <c r="P127" s="72">
        <v>0</v>
      </c>
    </row>
    <row r="128" spans="1:16" x14ac:dyDescent="0.25">
      <c r="A128" s="70">
        <v>39945</v>
      </c>
      <c r="B128" s="71">
        <v>26</v>
      </c>
      <c r="C128" s="72">
        <v>186</v>
      </c>
      <c r="D128" s="72">
        <v>1.31</v>
      </c>
      <c r="E128" s="72">
        <v>0.44500000000000001</v>
      </c>
      <c r="F128" s="72">
        <v>0.13800000000000001</v>
      </c>
      <c r="G128" s="72">
        <v>0.16</v>
      </c>
      <c r="H128" s="72">
        <v>8.6999999999999994E-2</v>
      </c>
      <c r="I128" s="72">
        <v>124</v>
      </c>
      <c r="J128" s="72">
        <v>4.9000000000000004</v>
      </c>
      <c r="K128" s="71">
        <v>484</v>
      </c>
      <c r="L128" s="71">
        <v>92</v>
      </c>
      <c r="M128" s="73" t="s">
        <v>15</v>
      </c>
      <c r="N128" s="72">
        <v>0.82289999999999996</v>
      </c>
      <c r="O128" s="71">
        <v>7.58</v>
      </c>
      <c r="P128" s="72">
        <v>0</v>
      </c>
    </row>
    <row r="129" spans="1:16" x14ac:dyDescent="0.25">
      <c r="A129" s="70">
        <v>39973</v>
      </c>
      <c r="B129" s="71">
        <v>26</v>
      </c>
      <c r="C129" s="72">
        <v>203</v>
      </c>
      <c r="D129" s="72">
        <v>1.73</v>
      </c>
      <c r="E129" s="72">
        <v>0.47899999999999998</v>
      </c>
      <c r="F129" s="72">
        <v>0.115</v>
      </c>
      <c r="G129" s="72">
        <v>0.15</v>
      </c>
      <c r="H129" s="72">
        <v>8.7999999999999995E-2</v>
      </c>
      <c r="I129" s="72">
        <v>121</v>
      </c>
      <c r="J129" s="72">
        <v>4</v>
      </c>
      <c r="K129" s="71">
        <v>523</v>
      </c>
      <c r="L129" s="71">
        <v>115</v>
      </c>
      <c r="M129" s="73" t="s">
        <v>15</v>
      </c>
      <c r="N129" s="72">
        <v>0.83489999999999998</v>
      </c>
      <c r="O129" s="71">
        <v>7.82</v>
      </c>
      <c r="P129" s="72">
        <v>0</v>
      </c>
    </row>
    <row r="130" spans="1:16" x14ac:dyDescent="0.25">
      <c r="A130" s="70">
        <v>40008</v>
      </c>
      <c r="B130" s="71">
        <v>25</v>
      </c>
      <c r="C130" s="72">
        <v>233</v>
      </c>
      <c r="D130" s="72">
        <v>3.54</v>
      </c>
      <c r="E130" s="72">
        <v>2.44</v>
      </c>
      <c r="F130" s="72">
        <v>0</v>
      </c>
      <c r="G130" s="72">
        <v>1.42</v>
      </c>
      <c r="H130" s="72">
        <v>1.06</v>
      </c>
      <c r="I130" s="72">
        <v>118</v>
      </c>
      <c r="J130" s="72">
        <v>13</v>
      </c>
      <c r="K130" s="71">
        <v>511</v>
      </c>
      <c r="L130" s="71">
        <v>106</v>
      </c>
      <c r="M130" s="73" t="s">
        <v>15</v>
      </c>
      <c r="N130" s="72">
        <v>0.85340000000000005</v>
      </c>
      <c r="O130" s="71">
        <v>7.5</v>
      </c>
      <c r="P130" s="72">
        <v>0</v>
      </c>
    </row>
    <row r="131" spans="1:16" x14ac:dyDescent="0.25">
      <c r="A131" s="70">
        <v>40036</v>
      </c>
      <c r="B131" s="71">
        <v>22</v>
      </c>
      <c r="C131" s="72">
        <v>218</v>
      </c>
      <c r="D131" s="72">
        <v>2.87</v>
      </c>
      <c r="E131" s="72">
        <v>1.78</v>
      </c>
      <c r="F131" s="72">
        <v>0</v>
      </c>
      <c r="G131" s="72">
        <v>0.73499999999999999</v>
      </c>
      <c r="H131" s="72">
        <v>0.81799999999999995</v>
      </c>
      <c r="I131" s="72">
        <v>103</v>
      </c>
      <c r="J131" s="72">
        <v>8.6999999999999993</v>
      </c>
      <c r="K131" s="71">
        <v>481</v>
      </c>
      <c r="L131" s="71">
        <v>110</v>
      </c>
      <c r="M131" s="73" t="s">
        <v>15</v>
      </c>
      <c r="N131" s="72">
        <v>0.77080000000000004</v>
      </c>
      <c r="O131" s="71">
        <v>7.63</v>
      </c>
      <c r="P131" s="72">
        <v>0</v>
      </c>
    </row>
    <row r="132" spans="1:16" x14ac:dyDescent="0.25">
      <c r="A132" s="70">
        <v>40071</v>
      </c>
      <c r="B132" s="71">
        <v>24</v>
      </c>
      <c r="C132" s="72">
        <v>205</v>
      </c>
      <c r="D132" s="72">
        <v>2.14</v>
      </c>
      <c r="E132" s="72">
        <v>1.0900000000000001</v>
      </c>
      <c r="F132" s="72">
        <v>0</v>
      </c>
      <c r="G132" s="72">
        <v>0.47399999999999998</v>
      </c>
      <c r="H132" s="72">
        <v>0.41199999999999998</v>
      </c>
      <c r="I132" s="72">
        <v>102</v>
      </c>
      <c r="J132" s="72">
        <v>7.3</v>
      </c>
      <c r="K132" s="71">
        <v>468</v>
      </c>
      <c r="L132" s="71">
        <v>99</v>
      </c>
      <c r="M132" s="73" t="s">
        <v>15</v>
      </c>
      <c r="N132" s="72">
        <v>0.75980000000000003</v>
      </c>
      <c r="O132" s="71">
        <v>7.87</v>
      </c>
      <c r="P132" s="72">
        <v>0</v>
      </c>
    </row>
    <row r="133" spans="1:16" x14ac:dyDescent="0.25">
      <c r="A133" s="70">
        <v>40113</v>
      </c>
      <c r="B133" s="71">
        <v>25</v>
      </c>
      <c r="C133" s="72">
        <v>186</v>
      </c>
      <c r="D133" s="72">
        <v>1.07</v>
      </c>
      <c r="E133" s="72">
        <v>0.17599999999999999</v>
      </c>
      <c r="F133" s="72">
        <v>0.23499999999999999</v>
      </c>
      <c r="G133" s="72">
        <v>6.3E-2</v>
      </c>
      <c r="H133" s="72">
        <v>1.2E-2</v>
      </c>
      <c r="I133" s="72">
        <v>100</v>
      </c>
      <c r="J133" s="72">
        <v>6</v>
      </c>
      <c r="K133" s="71">
        <v>449</v>
      </c>
      <c r="L133" s="71">
        <v>95</v>
      </c>
      <c r="M133" s="73" t="s">
        <v>15</v>
      </c>
      <c r="N133" s="72">
        <v>0.73529999999999995</v>
      </c>
      <c r="O133" s="71">
        <v>7.96</v>
      </c>
      <c r="P133" s="72">
        <v>0</v>
      </c>
    </row>
    <row r="134" spans="1:16" x14ac:dyDescent="0.25">
      <c r="A134" s="70">
        <v>40309</v>
      </c>
      <c r="B134" s="71">
        <v>26</v>
      </c>
      <c r="C134" s="72">
        <v>214</v>
      </c>
      <c r="D134" s="72">
        <v>1.1499999999999999</v>
      </c>
      <c r="E134" s="72">
        <v>0.20399999999999999</v>
      </c>
      <c r="F134" s="72">
        <v>0.189</v>
      </c>
      <c r="G134" s="72">
        <v>6.3E-2</v>
      </c>
      <c r="H134" s="72">
        <v>0.01</v>
      </c>
      <c r="I134" s="72">
        <v>177</v>
      </c>
      <c r="J134" s="72">
        <v>9.4</v>
      </c>
      <c r="K134" s="71">
        <v>644</v>
      </c>
      <c r="L134" s="71">
        <v>130</v>
      </c>
      <c r="M134" s="73" t="s">
        <v>15</v>
      </c>
      <c r="N134" s="72">
        <v>1.042</v>
      </c>
      <c r="O134" s="71">
        <v>8.14</v>
      </c>
      <c r="P134" s="72">
        <v>0</v>
      </c>
    </row>
    <row r="135" spans="1:16" x14ac:dyDescent="0.25">
      <c r="A135" s="70">
        <v>40337</v>
      </c>
      <c r="B135" s="71">
        <v>26</v>
      </c>
      <c r="C135" s="72">
        <v>215</v>
      </c>
      <c r="D135" s="72">
        <v>1.98</v>
      </c>
      <c r="E135" s="72">
        <v>1.1399999999999999</v>
      </c>
      <c r="F135" s="72">
        <v>0</v>
      </c>
      <c r="G135" s="72">
        <v>0.501</v>
      </c>
      <c r="H135" s="72">
        <v>0.29699999999999999</v>
      </c>
      <c r="I135" s="72">
        <v>145</v>
      </c>
      <c r="J135" s="72">
        <v>6.4</v>
      </c>
      <c r="K135" s="71">
        <v>570</v>
      </c>
      <c r="L135" s="71">
        <v>141</v>
      </c>
      <c r="M135" s="73" t="s">
        <v>15</v>
      </c>
      <c r="N135" s="72">
        <v>0.91820000000000002</v>
      </c>
      <c r="O135" s="71">
        <v>7.85</v>
      </c>
      <c r="P135" s="72">
        <v>0</v>
      </c>
    </row>
    <row r="136" spans="1:16" x14ac:dyDescent="0.25">
      <c r="A136" s="70">
        <v>40372</v>
      </c>
      <c r="B136" s="71">
        <v>26</v>
      </c>
      <c r="C136" s="72">
        <v>249</v>
      </c>
      <c r="D136" s="72">
        <v>4.58</v>
      </c>
      <c r="E136" s="72">
        <v>3.51</v>
      </c>
      <c r="F136" s="72">
        <v>0.09</v>
      </c>
      <c r="G136" s="72">
        <v>1.27</v>
      </c>
      <c r="H136" s="72">
        <v>1.2</v>
      </c>
      <c r="I136" s="72">
        <v>141</v>
      </c>
      <c r="J136" s="72">
        <v>5.5</v>
      </c>
      <c r="K136" s="71">
        <v>549</v>
      </c>
      <c r="L136" s="71">
        <v>116</v>
      </c>
      <c r="M136" s="73" t="s">
        <v>15</v>
      </c>
      <c r="N136" s="72">
        <v>0.90429999999999999</v>
      </c>
      <c r="O136" s="71">
        <v>7</v>
      </c>
      <c r="P136" s="72">
        <v>0</v>
      </c>
    </row>
    <row r="137" spans="1:16" x14ac:dyDescent="0.25">
      <c r="A137" s="70">
        <v>40400</v>
      </c>
      <c r="B137" s="71">
        <v>26</v>
      </c>
      <c r="C137" s="72">
        <v>234</v>
      </c>
      <c r="D137" s="72">
        <v>3.93</v>
      </c>
      <c r="E137" s="72">
        <v>2.88</v>
      </c>
      <c r="F137" s="72">
        <v>0</v>
      </c>
      <c r="G137" s="72">
        <v>1.0900000000000001</v>
      </c>
      <c r="H137" s="72">
        <v>0.97899999999999998</v>
      </c>
      <c r="I137" s="72">
        <v>131</v>
      </c>
      <c r="J137" s="72">
        <v>15</v>
      </c>
      <c r="K137" s="71">
        <v>521</v>
      </c>
      <c r="L137" s="71">
        <v>115</v>
      </c>
      <c r="M137" s="73" t="s">
        <v>15</v>
      </c>
      <c r="N137" s="72">
        <v>0.95540000000000003</v>
      </c>
      <c r="O137" s="71">
        <v>6.93</v>
      </c>
      <c r="P137" s="72">
        <v>0</v>
      </c>
    </row>
    <row r="138" spans="1:16" x14ac:dyDescent="0.25">
      <c r="A138" s="70">
        <v>40435</v>
      </c>
      <c r="B138" s="71">
        <v>26</v>
      </c>
      <c r="C138" s="72">
        <v>188</v>
      </c>
      <c r="D138" s="72">
        <v>1.99</v>
      </c>
      <c r="E138" s="72">
        <v>0.75900000000000001</v>
      </c>
      <c r="F138" s="72">
        <v>0</v>
      </c>
      <c r="G138" s="72">
        <v>0.26200000000000001</v>
      </c>
      <c r="H138" s="72">
        <v>8.6999999999999994E-2</v>
      </c>
      <c r="I138" s="72">
        <v>111</v>
      </c>
      <c r="J138" s="72">
        <v>32</v>
      </c>
      <c r="K138" s="71">
        <v>479</v>
      </c>
      <c r="L138" s="71">
        <v>111</v>
      </c>
      <c r="M138" s="73" t="s">
        <v>15</v>
      </c>
      <c r="N138" s="72">
        <v>0.74429999999999996</v>
      </c>
      <c r="O138" s="71">
        <v>7.72</v>
      </c>
      <c r="P138" s="72">
        <v>0</v>
      </c>
    </row>
    <row r="139" spans="1:16" x14ac:dyDescent="0.25">
      <c r="A139" s="70">
        <v>40485</v>
      </c>
      <c r="B139" s="71">
        <v>26</v>
      </c>
      <c r="C139" s="72">
        <v>184</v>
      </c>
      <c r="D139" s="72">
        <v>1.49</v>
      </c>
      <c r="E139" s="72">
        <v>0</v>
      </c>
      <c r="F139" s="72">
        <v>0</v>
      </c>
      <c r="G139" s="72">
        <v>8.5000000000000006E-2</v>
      </c>
      <c r="H139" s="72">
        <v>3.9E-2</v>
      </c>
      <c r="I139" s="72">
        <v>116</v>
      </c>
      <c r="J139" s="72">
        <v>7.1</v>
      </c>
      <c r="K139" s="71">
        <v>460</v>
      </c>
      <c r="L139" s="71">
        <v>99</v>
      </c>
      <c r="M139" s="73" t="s">
        <v>15</v>
      </c>
      <c r="N139" s="72">
        <v>0.75839999999999996</v>
      </c>
      <c r="O139" s="71">
        <v>7.89</v>
      </c>
      <c r="P139" s="72">
        <v>0</v>
      </c>
    </row>
    <row r="140" spans="1:16" x14ac:dyDescent="0.25">
      <c r="A140" s="70">
        <v>40645</v>
      </c>
      <c r="B140" s="71">
        <v>26</v>
      </c>
      <c r="C140" s="72">
        <v>168</v>
      </c>
      <c r="D140" s="72">
        <v>1.25</v>
      </c>
      <c r="E140" s="72">
        <v>0.10299999999999999</v>
      </c>
      <c r="F140" s="72">
        <v>0.71699999999999997</v>
      </c>
      <c r="G140" s="72">
        <v>5.7000000000000002E-2</v>
      </c>
      <c r="H140" s="72">
        <v>0</v>
      </c>
      <c r="I140" s="72">
        <v>176</v>
      </c>
      <c r="J140" s="72">
        <v>13.6</v>
      </c>
      <c r="K140" s="71">
        <v>580</v>
      </c>
      <c r="L140" s="71">
        <v>99</v>
      </c>
      <c r="M140" s="73" t="s">
        <v>15</v>
      </c>
      <c r="N140" s="72">
        <v>1.0029999999999999</v>
      </c>
      <c r="O140" s="71">
        <v>8.16</v>
      </c>
      <c r="P140" s="72">
        <v>0</v>
      </c>
    </row>
    <row r="141" spans="1:16" x14ac:dyDescent="0.25">
      <c r="A141" s="70">
        <v>40673</v>
      </c>
      <c r="B141" s="71">
        <v>26</v>
      </c>
      <c r="C141" s="72">
        <v>179</v>
      </c>
      <c r="D141" s="72">
        <v>0.91500000000000004</v>
      </c>
      <c r="E141" s="72">
        <v>0</v>
      </c>
      <c r="F141" s="72">
        <v>0.34200000000000003</v>
      </c>
      <c r="G141" s="72">
        <v>4.3999999999999997E-2</v>
      </c>
      <c r="H141" s="72">
        <v>8.9999999999999993E-3</v>
      </c>
      <c r="I141" s="72">
        <v>146</v>
      </c>
      <c r="J141" s="72">
        <v>5</v>
      </c>
      <c r="K141" s="71">
        <v>515</v>
      </c>
      <c r="L141" s="71">
        <v>85</v>
      </c>
      <c r="M141" s="73" t="s">
        <v>15</v>
      </c>
      <c r="N141" s="72">
        <v>0.88100000000000001</v>
      </c>
      <c r="O141" s="71">
        <v>8.32</v>
      </c>
      <c r="P141" s="72">
        <v>0</v>
      </c>
    </row>
    <row r="142" spans="1:16" x14ac:dyDescent="0.25">
      <c r="A142" s="70">
        <v>40708</v>
      </c>
      <c r="B142" s="71">
        <v>26</v>
      </c>
      <c r="C142" s="72">
        <v>194</v>
      </c>
      <c r="D142" s="72">
        <v>1.75</v>
      </c>
      <c r="E142" s="72">
        <v>0.71399999999999997</v>
      </c>
      <c r="F142" s="72">
        <v>0.29199999999999998</v>
      </c>
      <c r="G142" s="72">
        <v>0.28299999999999997</v>
      </c>
      <c r="H142" s="72">
        <v>0.19700000000000001</v>
      </c>
      <c r="I142" s="72">
        <v>128</v>
      </c>
      <c r="J142" s="72">
        <v>3.6</v>
      </c>
      <c r="K142" s="71">
        <v>523</v>
      </c>
      <c r="L142" s="71">
        <v>101</v>
      </c>
      <c r="M142" s="72">
        <v>0</v>
      </c>
      <c r="N142" s="72">
        <v>0.79490000000000005</v>
      </c>
      <c r="O142" s="71">
        <v>7.46</v>
      </c>
      <c r="P142" s="72">
        <v>0</v>
      </c>
    </row>
    <row r="143" spans="1:16" x14ac:dyDescent="0.25">
      <c r="A143" s="70">
        <v>40736</v>
      </c>
      <c r="B143" s="71">
        <v>25</v>
      </c>
      <c r="C143" s="72">
        <v>223</v>
      </c>
      <c r="D143" s="72">
        <v>2.98</v>
      </c>
      <c r="E143" s="72">
        <v>2.0699999999999998</v>
      </c>
      <c r="F143" s="72">
        <v>0</v>
      </c>
      <c r="G143" s="72">
        <v>0.96</v>
      </c>
      <c r="H143" s="72">
        <v>0.85899999999999999</v>
      </c>
      <c r="I143" s="72">
        <v>129</v>
      </c>
      <c r="J143" s="72">
        <v>4.4000000000000004</v>
      </c>
      <c r="K143" s="71">
        <v>542</v>
      </c>
      <c r="L143" s="71">
        <v>121</v>
      </c>
      <c r="M143" s="73" t="s">
        <v>15</v>
      </c>
      <c r="N143" s="72">
        <v>0.82430000000000003</v>
      </c>
      <c r="O143" s="71">
        <v>7.2</v>
      </c>
      <c r="P143" s="72">
        <v>0</v>
      </c>
    </row>
    <row r="144" spans="1:16" x14ac:dyDescent="0.25">
      <c r="A144" s="70">
        <v>40764</v>
      </c>
      <c r="B144" s="71">
        <v>26</v>
      </c>
      <c r="C144" s="72">
        <v>240</v>
      </c>
      <c r="D144" s="72">
        <v>4.41</v>
      </c>
      <c r="E144" s="72">
        <v>3.44</v>
      </c>
      <c r="F144" s="72">
        <v>0</v>
      </c>
      <c r="G144" s="72">
        <v>1.36</v>
      </c>
      <c r="H144" s="72">
        <v>1.2</v>
      </c>
      <c r="I144" s="72">
        <v>127</v>
      </c>
      <c r="J144" s="72">
        <v>4.0999999999999996</v>
      </c>
      <c r="K144" s="71">
        <v>514</v>
      </c>
      <c r="L144" s="71">
        <v>92</v>
      </c>
      <c r="M144" s="73" t="s">
        <v>15</v>
      </c>
      <c r="N144" s="72">
        <v>0.69389999999999996</v>
      </c>
      <c r="O144" s="71">
        <v>6.87</v>
      </c>
      <c r="P144" s="72">
        <v>0</v>
      </c>
    </row>
    <row r="145" spans="1:17" x14ac:dyDescent="0.25">
      <c r="A145" s="70">
        <v>40799</v>
      </c>
      <c r="B145" s="71">
        <v>26</v>
      </c>
      <c r="C145" s="72">
        <v>183</v>
      </c>
      <c r="D145" s="72">
        <v>6.38</v>
      </c>
      <c r="E145" s="72">
        <v>0</v>
      </c>
      <c r="F145" s="72">
        <v>0</v>
      </c>
      <c r="G145" s="72">
        <v>1.26</v>
      </c>
      <c r="H145" s="72">
        <v>1.1200000000000001</v>
      </c>
      <c r="I145" s="72">
        <v>128</v>
      </c>
      <c r="J145" s="72">
        <v>11</v>
      </c>
      <c r="K145" s="71">
        <v>507</v>
      </c>
      <c r="L145" s="71">
        <v>99</v>
      </c>
      <c r="M145" s="73" t="s">
        <v>15</v>
      </c>
      <c r="N145" s="72">
        <v>0.89190000000000003</v>
      </c>
      <c r="O145" s="71">
        <v>6.9</v>
      </c>
      <c r="P145" s="72">
        <v>0</v>
      </c>
    </row>
    <row r="146" spans="1:17" x14ac:dyDescent="0.25">
      <c r="A146" s="70">
        <v>40841</v>
      </c>
      <c r="B146" s="71">
        <v>26</v>
      </c>
      <c r="C146" s="72">
        <v>178</v>
      </c>
      <c r="D146" s="72">
        <v>1.53</v>
      </c>
      <c r="E146" s="72">
        <v>0.54100000000000004</v>
      </c>
      <c r="F146" s="72">
        <v>0</v>
      </c>
      <c r="G146" s="72">
        <v>9.0999999999999998E-2</v>
      </c>
      <c r="H146" s="72">
        <v>2.8000000000000001E-2</v>
      </c>
      <c r="I146" s="72">
        <v>129</v>
      </c>
      <c r="J146" s="72">
        <v>15</v>
      </c>
      <c r="K146" s="71">
        <v>487</v>
      </c>
      <c r="L146" s="71">
        <v>97</v>
      </c>
      <c r="M146" s="73" t="s">
        <v>15</v>
      </c>
      <c r="N146" s="72">
        <v>0.73729999999999996</v>
      </c>
      <c r="O146" s="71">
        <v>7.58</v>
      </c>
      <c r="P146" s="72">
        <v>0</v>
      </c>
    </row>
    <row r="147" spans="1:17" x14ac:dyDescent="0.25">
      <c r="A147" s="70">
        <v>41009</v>
      </c>
      <c r="B147" s="71">
        <v>25</v>
      </c>
      <c r="C147" s="72">
        <v>228</v>
      </c>
      <c r="D147" s="72">
        <v>0.878</v>
      </c>
      <c r="E147" s="72">
        <v>0</v>
      </c>
      <c r="F147" s="72">
        <v>0.185</v>
      </c>
      <c r="G147" s="72">
        <v>0.05</v>
      </c>
      <c r="H147" s="72">
        <v>0</v>
      </c>
      <c r="I147" s="72">
        <v>191</v>
      </c>
      <c r="J147" s="72">
        <v>10</v>
      </c>
      <c r="K147" s="71">
        <v>673</v>
      </c>
      <c r="L147" s="71">
        <v>113</v>
      </c>
      <c r="M147" s="73" t="s">
        <v>15</v>
      </c>
      <c r="N147" s="72">
        <v>1.0665</v>
      </c>
      <c r="O147" s="71">
        <v>8.25</v>
      </c>
      <c r="P147" s="72">
        <v>0</v>
      </c>
    </row>
    <row r="148" spans="1:17" x14ac:dyDescent="0.25">
      <c r="A148" s="70">
        <v>41038</v>
      </c>
      <c r="B148" s="71">
        <v>27</v>
      </c>
      <c r="C148" s="72">
        <v>212</v>
      </c>
      <c r="D148" s="72">
        <v>1.26</v>
      </c>
      <c r="E148" s="72">
        <v>0.192</v>
      </c>
      <c r="F148" s="72">
        <v>0.23400000000000001</v>
      </c>
      <c r="G148" s="72">
        <v>5.7000000000000002E-2</v>
      </c>
      <c r="H148" s="72">
        <v>0.02</v>
      </c>
      <c r="I148" s="72">
        <v>167</v>
      </c>
      <c r="J148" s="72">
        <v>2.9</v>
      </c>
      <c r="K148" s="71">
        <v>604</v>
      </c>
      <c r="L148" s="71">
        <v>131</v>
      </c>
      <c r="M148" s="72">
        <v>0</v>
      </c>
      <c r="N148" s="72">
        <v>0.94950000000000001</v>
      </c>
      <c r="O148" s="71">
        <v>7.61</v>
      </c>
      <c r="P148" s="72">
        <v>0</v>
      </c>
    </row>
    <row r="149" spans="1:17" x14ac:dyDescent="0.25">
      <c r="A149" s="70">
        <v>41072</v>
      </c>
      <c r="B149" s="71">
        <v>26</v>
      </c>
      <c r="C149" s="72">
        <v>257</v>
      </c>
      <c r="D149" s="72">
        <v>3.36</v>
      </c>
      <c r="E149" s="72">
        <v>2.85</v>
      </c>
      <c r="F149" s="72">
        <v>0</v>
      </c>
      <c r="G149" s="72">
        <v>1.52</v>
      </c>
      <c r="H149" s="72">
        <v>1.43</v>
      </c>
      <c r="I149" s="72">
        <v>162</v>
      </c>
      <c r="J149" s="72">
        <v>5.6</v>
      </c>
      <c r="K149" s="71">
        <v>615</v>
      </c>
      <c r="L149" s="71">
        <v>107</v>
      </c>
      <c r="M149" s="72">
        <v>0</v>
      </c>
      <c r="N149" s="72">
        <v>0.96879999999999999</v>
      </c>
      <c r="O149" s="71">
        <v>7.1</v>
      </c>
      <c r="P149" s="72">
        <v>0</v>
      </c>
    </row>
    <row r="150" spans="1:17" x14ac:dyDescent="0.25">
      <c r="A150" s="70">
        <v>41100</v>
      </c>
      <c r="B150" s="71">
        <v>25</v>
      </c>
      <c r="C150" s="72">
        <v>286</v>
      </c>
      <c r="D150" s="72">
        <v>6.78</v>
      </c>
      <c r="E150" s="72">
        <v>5.61</v>
      </c>
      <c r="F150" s="72">
        <v>0</v>
      </c>
      <c r="G150" s="72">
        <v>1.91</v>
      </c>
      <c r="H150" s="72">
        <v>1.82</v>
      </c>
      <c r="I150" s="72">
        <v>159</v>
      </c>
      <c r="J150" s="72">
        <v>5.2</v>
      </c>
      <c r="K150" s="71">
        <v>618</v>
      </c>
      <c r="L150" s="71">
        <v>124</v>
      </c>
      <c r="M150" s="73" t="s">
        <v>15</v>
      </c>
      <c r="N150" s="72">
        <v>0.98499999999999999</v>
      </c>
      <c r="O150" s="71">
        <v>6.7750000000000004</v>
      </c>
      <c r="P150" s="72">
        <v>0</v>
      </c>
    </row>
    <row r="151" spans="1:17" x14ac:dyDescent="0.25">
      <c r="A151" s="70">
        <v>41135</v>
      </c>
      <c r="B151" s="71">
        <v>25</v>
      </c>
      <c r="C151" s="72">
        <v>307</v>
      </c>
      <c r="D151" s="72">
        <v>10.4</v>
      </c>
      <c r="E151" s="72">
        <v>9.77</v>
      </c>
      <c r="F151" s="72">
        <v>0</v>
      </c>
      <c r="G151" s="72">
        <v>2.36</v>
      </c>
      <c r="H151" s="72">
        <v>2.2599999999999998</v>
      </c>
      <c r="I151" s="72">
        <v>163</v>
      </c>
      <c r="J151" s="72">
        <v>11</v>
      </c>
      <c r="K151" s="71">
        <v>633</v>
      </c>
      <c r="L151" s="71">
        <v>120</v>
      </c>
      <c r="M151" s="72">
        <v>0</v>
      </c>
      <c r="N151" s="72">
        <v>1.05</v>
      </c>
      <c r="O151" s="71">
        <v>6.57</v>
      </c>
      <c r="P151" s="72">
        <v>0</v>
      </c>
    </row>
    <row r="152" spans="1:17" x14ac:dyDescent="0.25">
      <c r="A152" s="70">
        <v>41163</v>
      </c>
      <c r="B152" s="71">
        <v>26</v>
      </c>
      <c r="C152" s="72">
        <v>212</v>
      </c>
      <c r="D152" s="72">
        <v>5.77</v>
      </c>
      <c r="E152" s="72">
        <v>4.2699999999999996</v>
      </c>
      <c r="F152" s="72">
        <v>0</v>
      </c>
      <c r="G152" s="72">
        <v>0.95399999999999996</v>
      </c>
      <c r="H152" s="72">
        <v>0.77800000000000002</v>
      </c>
      <c r="I152" s="72">
        <v>173</v>
      </c>
      <c r="J152" s="72">
        <v>3.9</v>
      </c>
      <c r="K152" s="71">
        <v>589</v>
      </c>
      <c r="L152" s="71">
        <v>128</v>
      </c>
      <c r="M152" s="72">
        <v>0</v>
      </c>
      <c r="N152" s="72">
        <v>0.98619999999999997</v>
      </c>
      <c r="O152" s="71">
        <v>6.69</v>
      </c>
      <c r="P152" s="72">
        <v>0</v>
      </c>
    </row>
    <row r="153" spans="1:17" x14ac:dyDescent="0.25">
      <c r="A153" s="70">
        <v>41212</v>
      </c>
      <c r="B153" s="71">
        <v>25</v>
      </c>
      <c r="C153" s="72">
        <v>167</v>
      </c>
      <c r="D153" s="72">
        <v>1.68</v>
      </c>
      <c r="E153" s="72">
        <v>0.13400000000000001</v>
      </c>
      <c r="F153" s="72">
        <v>5.8000000000000003E-2</v>
      </c>
      <c r="G153" s="72">
        <v>0.09</v>
      </c>
      <c r="H153" s="72">
        <v>0</v>
      </c>
      <c r="I153" s="72">
        <v>176</v>
      </c>
      <c r="J153" s="72">
        <v>14</v>
      </c>
      <c r="K153" s="71">
        <v>566</v>
      </c>
      <c r="L153" s="71">
        <v>107</v>
      </c>
      <c r="M153" s="73" t="s">
        <v>15</v>
      </c>
      <c r="N153" s="72">
        <v>0.89880000000000004</v>
      </c>
      <c r="O153" s="71">
        <v>7.86</v>
      </c>
      <c r="P153" s="73" t="s">
        <v>15</v>
      </c>
    </row>
    <row r="154" spans="1:17" x14ac:dyDescent="0.25">
      <c r="A154" s="74">
        <v>41409</v>
      </c>
      <c r="B154" s="75">
        <v>25</v>
      </c>
      <c r="C154" s="76">
        <v>148</v>
      </c>
      <c r="D154" s="76">
        <v>1.27</v>
      </c>
      <c r="E154" s="76">
        <v>0.16800000000000001</v>
      </c>
      <c r="F154" s="76">
        <v>0.41799999999999998</v>
      </c>
      <c r="G154" s="76">
        <v>5.1999999999999998E-2</v>
      </c>
      <c r="H154" s="76">
        <v>0</v>
      </c>
      <c r="I154" s="76">
        <v>140</v>
      </c>
      <c r="J154" s="76">
        <v>8.8000000000000007</v>
      </c>
      <c r="K154" s="75">
        <v>568</v>
      </c>
      <c r="L154" s="75">
        <v>140</v>
      </c>
      <c r="M154" s="75"/>
      <c r="N154" s="76">
        <v>0.80625000000000002</v>
      </c>
      <c r="O154" s="75">
        <v>7.18</v>
      </c>
      <c r="P154" s="76" t="s">
        <v>18</v>
      </c>
      <c r="Q154" s="77">
        <v>2.37</v>
      </c>
    </row>
    <row r="155" spans="1:17" x14ac:dyDescent="0.25">
      <c r="A155" s="74">
        <v>41465</v>
      </c>
      <c r="B155" s="75">
        <v>25</v>
      </c>
      <c r="C155" s="76">
        <v>207</v>
      </c>
      <c r="D155" s="76">
        <v>3.41</v>
      </c>
      <c r="E155" s="76">
        <v>1.74</v>
      </c>
      <c r="F155" s="76">
        <v>0</v>
      </c>
      <c r="G155" s="76">
        <v>0.86899999999999999</v>
      </c>
      <c r="H155" s="76">
        <v>7.5999999999999998E-2</v>
      </c>
      <c r="I155" s="76">
        <v>146</v>
      </c>
      <c r="J155" s="76">
        <v>96</v>
      </c>
      <c r="K155" s="75">
        <v>653</v>
      </c>
      <c r="L155" s="75">
        <v>137</v>
      </c>
      <c r="M155" s="75"/>
      <c r="N155" s="76">
        <v>0.88859999999999995</v>
      </c>
      <c r="O155" s="75">
        <v>7.09</v>
      </c>
      <c r="P155" s="76" t="s">
        <v>18</v>
      </c>
      <c r="Q155" s="77">
        <v>2.2000000000000002</v>
      </c>
    </row>
    <row r="156" spans="1:17" x14ac:dyDescent="0.25">
      <c r="A156" s="74">
        <v>41528</v>
      </c>
      <c r="B156" s="75">
        <v>25</v>
      </c>
      <c r="C156" s="76">
        <v>178</v>
      </c>
      <c r="D156" s="76">
        <v>3.9</v>
      </c>
      <c r="E156" s="76">
        <v>2.38</v>
      </c>
      <c r="F156" s="76">
        <v>0</v>
      </c>
      <c r="G156" s="76">
        <v>0.77</v>
      </c>
      <c r="H156" s="76">
        <v>0.64200000000000002</v>
      </c>
      <c r="I156" s="76">
        <v>156</v>
      </c>
      <c r="J156" s="76">
        <v>13</v>
      </c>
      <c r="K156" s="75">
        <v>559</v>
      </c>
      <c r="L156" s="75">
        <v>141</v>
      </c>
      <c r="M156" s="75"/>
      <c r="N156" s="76">
        <v>0.91830000000000001</v>
      </c>
      <c r="O156" s="75">
        <v>6.94</v>
      </c>
      <c r="P156" s="76" t="s">
        <v>18</v>
      </c>
      <c r="Q156" s="77">
        <v>6.94</v>
      </c>
    </row>
    <row r="157" spans="1:17" x14ac:dyDescent="0.25">
      <c r="A157" s="74">
        <v>41577</v>
      </c>
      <c r="B157" s="78">
        <v>25</v>
      </c>
      <c r="C157" s="78">
        <v>151</v>
      </c>
      <c r="D157" s="78">
        <v>1.78</v>
      </c>
      <c r="E157" s="78">
        <v>0.126</v>
      </c>
      <c r="F157" s="78">
        <v>6.4000000000000001E-2</v>
      </c>
      <c r="G157" s="78">
        <v>9.8000000000000004E-2</v>
      </c>
      <c r="H157" s="78">
        <v>8.9999999999999993E-3</v>
      </c>
      <c r="I157" s="78">
        <v>158</v>
      </c>
      <c r="J157" s="78">
        <v>11</v>
      </c>
      <c r="K157" s="78">
        <v>529</v>
      </c>
      <c r="L157" s="78">
        <v>102</v>
      </c>
      <c r="M157" s="75"/>
      <c r="N157" s="78">
        <v>0.84889999999999999</v>
      </c>
      <c r="O157" s="78">
        <v>7.98</v>
      </c>
      <c r="P157" s="79" t="s">
        <v>18</v>
      </c>
      <c r="Q157" s="80">
        <v>10.32</v>
      </c>
    </row>
    <row r="158" spans="1:17" x14ac:dyDescent="0.25">
      <c r="A158" s="74">
        <v>41381</v>
      </c>
      <c r="B158" s="75">
        <v>26</v>
      </c>
      <c r="C158" s="76">
        <v>148</v>
      </c>
      <c r="D158" s="76">
        <v>0.997</v>
      </c>
      <c r="E158" s="76">
        <v>0</v>
      </c>
      <c r="F158" s="76">
        <v>1.1100000000000001</v>
      </c>
      <c r="G158" s="76">
        <v>4.8000000000000001E-2</v>
      </c>
      <c r="H158" s="76">
        <v>0</v>
      </c>
      <c r="I158" s="76">
        <v>228</v>
      </c>
      <c r="J158" s="76">
        <v>6.4</v>
      </c>
      <c r="K158" s="75">
        <v>696</v>
      </c>
      <c r="L158" s="75">
        <v>113</v>
      </c>
      <c r="M158" s="75"/>
      <c r="N158" s="76">
        <v>1.2210000000000001</v>
      </c>
      <c r="O158" s="75">
        <v>7.38</v>
      </c>
      <c r="P158" s="76" t="s">
        <v>18</v>
      </c>
      <c r="Q158" s="77">
        <v>7.13</v>
      </c>
    </row>
    <row r="159" spans="1:17" x14ac:dyDescent="0.25">
      <c r="A159" s="81">
        <v>41500</v>
      </c>
      <c r="B159" s="82">
        <v>26</v>
      </c>
      <c r="C159" s="83">
        <v>183</v>
      </c>
      <c r="D159" s="83">
        <v>2.95</v>
      </c>
      <c r="E159" s="83">
        <v>1.1000000000000001</v>
      </c>
      <c r="F159" s="83">
        <v>0</v>
      </c>
      <c r="G159" s="83">
        <v>0.70599999999999996</v>
      </c>
      <c r="H159" s="83">
        <v>0.161</v>
      </c>
      <c r="I159" s="83">
        <v>151</v>
      </c>
      <c r="J159" s="83">
        <v>62</v>
      </c>
      <c r="K159" s="82">
        <v>606</v>
      </c>
      <c r="L159" s="82">
        <v>130</v>
      </c>
      <c r="M159" s="75"/>
      <c r="N159" s="83">
        <v>0.89280000000000004</v>
      </c>
      <c r="O159" s="82">
        <v>7.05</v>
      </c>
      <c r="P159" s="83" t="s">
        <v>18</v>
      </c>
      <c r="Q159" s="84">
        <v>19.66</v>
      </c>
    </row>
    <row r="160" spans="1:17" x14ac:dyDescent="0.25">
      <c r="A160" s="81">
        <v>41437</v>
      </c>
      <c r="B160" s="82">
        <v>27</v>
      </c>
      <c r="C160" s="83">
        <v>180</v>
      </c>
      <c r="D160" s="83">
        <v>2.46</v>
      </c>
      <c r="E160" s="83">
        <v>1.1599999999999999</v>
      </c>
      <c r="F160" s="83">
        <v>0</v>
      </c>
      <c r="G160" s="83">
        <v>0.45300000000000001</v>
      </c>
      <c r="H160" s="83">
        <v>7.2999999999999995E-2</v>
      </c>
      <c r="I160" s="83">
        <v>145</v>
      </c>
      <c r="J160" s="83">
        <v>55.2</v>
      </c>
      <c r="K160" s="82">
        <v>606</v>
      </c>
      <c r="L160" s="82">
        <v>129</v>
      </c>
      <c r="M160" s="75"/>
      <c r="N160" s="83">
        <v>1.1919999999999999</v>
      </c>
      <c r="O160" s="82">
        <v>7.1</v>
      </c>
      <c r="P160" s="83" t="s">
        <v>18</v>
      </c>
      <c r="Q160" s="84">
        <v>0.28000000000000003</v>
      </c>
    </row>
    <row r="161" spans="1:17" x14ac:dyDescent="0.25">
      <c r="A161" s="53">
        <v>41751</v>
      </c>
      <c r="B161" s="54">
        <v>24</v>
      </c>
      <c r="C161" s="55">
        <v>178</v>
      </c>
      <c r="D161" s="55">
        <v>1.39</v>
      </c>
      <c r="E161" s="55">
        <v>0.40600000000000003</v>
      </c>
      <c r="F161" s="55">
        <v>0.6</v>
      </c>
      <c r="G161" s="55">
        <v>5.0999999999999997E-2</v>
      </c>
      <c r="H161" s="56" t="s">
        <v>22</v>
      </c>
      <c r="I161" s="55">
        <v>284</v>
      </c>
      <c r="J161" s="55">
        <v>6.8</v>
      </c>
      <c r="K161" s="55">
        <v>845</v>
      </c>
      <c r="L161" s="55">
        <v>167</v>
      </c>
      <c r="M161" s="55"/>
      <c r="N161" s="55">
        <v>1.32</v>
      </c>
      <c r="O161" s="55">
        <v>7.64</v>
      </c>
      <c r="P161" s="56" t="s">
        <v>18</v>
      </c>
      <c r="Q161" s="61">
        <v>7.36</v>
      </c>
    </row>
    <row r="162" spans="1:17" x14ac:dyDescent="0.25">
      <c r="A162" s="53">
        <v>41835</v>
      </c>
      <c r="B162" s="54">
        <v>25</v>
      </c>
      <c r="C162" s="55">
        <v>225</v>
      </c>
      <c r="D162" s="55">
        <v>3.04</v>
      </c>
      <c r="E162" s="55">
        <v>2.1</v>
      </c>
      <c r="F162" s="56" t="s">
        <v>22</v>
      </c>
      <c r="G162" s="55">
        <v>1.47</v>
      </c>
      <c r="H162" s="55">
        <v>1.29</v>
      </c>
      <c r="I162" s="55">
        <v>210</v>
      </c>
      <c r="J162" s="55">
        <v>7.2</v>
      </c>
      <c r="K162" s="55">
        <v>711</v>
      </c>
      <c r="L162" s="55">
        <v>148</v>
      </c>
      <c r="M162" s="55"/>
      <c r="N162" s="55">
        <v>1.109</v>
      </c>
      <c r="O162" s="55">
        <v>7.16</v>
      </c>
      <c r="P162" s="56" t="s">
        <v>18</v>
      </c>
      <c r="Q162" s="61">
        <v>0.42</v>
      </c>
    </row>
    <row r="163" spans="1:17" x14ac:dyDescent="0.25">
      <c r="A163" s="53">
        <v>41870</v>
      </c>
      <c r="B163" s="54">
        <v>25</v>
      </c>
      <c r="C163" s="55">
        <v>271</v>
      </c>
      <c r="D163" s="55">
        <v>5.45</v>
      </c>
      <c r="E163" s="55">
        <v>4.1399999999999997</v>
      </c>
      <c r="F163" s="56" t="s">
        <v>22</v>
      </c>
      <c r="G163" s="55">
        <v>2.48</v>
      </c>
      <c r="H163" s="55">
        <v>2.34</v>
      </c>
      <c r="I163" s="55">
        <v>209</v>
      </c>
      <c r="J163" s="55">
        <v>5.6</v>
      </c>
      <c r="K163" s="55">
        <v>709</v>
      </c>
      <c r="L163" s="55">
        <v>155</v>
      </c>
      <c r="M163" s="55"/>
      <c r="N163" s="55">
        <v>1.1479999999999999</v>
      </c>
      <c r="O163" s="55">
        <v>6.7</v>
      </c>
      <c r="P163" s="56" t="s">
        <v>18</v>
      </c>
      <c r="Q163" s="61">
        <v>0.39</v>
      </c>
    </row>
    <row r="164" spans="1:17" x14ac:dyDescent="0.25">
      <c r="A164" s="53">
        <v>41772</v>
      </c>
      <c r="B164" s="54">
        <v>26</v>
      </c>
      <c r="C164" s="55">
        <v>179</v>
      </c>
      <c r="D164" s="55">
        <v>1.36</v>
      </c>
      <c r="E164" s="55">
        <v>0.24299999999999999</v>
      </c>
      <c r="F164" s="55">
        <v>0.308</v>
      </c>
      <c r="G164" s="55">
        <v>0.05</v>
      </c>
      <c r="H164" s="56" t="s">
        <v>22</v>
      </c>
      <c r="I164" s="55">
        <v>271</v>
      </c>
      <c r="J164" s="55">
        <v>5.8</v>
      </c>
      <c r="K164" s="55">
        <v>599</v>
      </c>
      <c r="L164" s="55">
        <v>116</v>
      </c>
      <c r="M164" s="55"/>
      <c r="N164" s="55">
        <v>1.319</v>
      </c>
      <c r="O164" s="55">
        <v>7.55</v>
      </c>
      <c r="P164" s="56" t="s">
        <v>18</v>
      </c>
      <c r="Q164" s="61">
        <v>3.76</v>
      </c>
    </row>
    <row r="165" spans="1:17" x14ac:dyDescent="0.25">
      <c r="A165" s="53">
        <v>41807</v>
      </c>
      <c r="B165" s="54">
        <v>26</v>
      </c>
      <c r="C165" s="55">
        <v>193</v>
      </c>
      <c r="D165" s="55">
        <v>2.15</v>
      </c>
      <c r="E165" s="55">
        <v>1.18</v>
      </c>
      <c r="F165" s="56" t="s">
        <v>22</v>
      </c>
      <c r="G165" s="55">
        <v>0.59499999999999997</v>
      </c>
      <c r="H165" s="55">
        <v>0.39300000000000002</v>
      </c>
      <c r="I165" s="55">
        <v>216</v>
      </c>
      <c r="J165" s="55">
        <v>10</v>
      </c>
      <c r="K165" s="55">
        <v>783</v>
      </c>
      <c r="L165" s="55">
        <v>203</v>
      </c>
      <c r="M165" s="55"/>
      <c r="N165" s="55">
        <v>1.133</v>
      </c>
      <c r="O165" s="55">
        <v>7.14</v>
      </c>
      <c r="P165" s="56" t="s">
        <v>18</v>
      </c>
      <c r="Q165" s="61">
        <v>0.4</v>
      </c>
    </row>
    <row r="166" spans="1:17" x14ac:dyDescent="0.25">
      <c r="A166" s="53">
        <v>41905</v>
      </c>
      <c r="B166" s="54">
        <v>26</v>
      </c>
      <c r="C166" s="55">
        <v>189</v>
      </c>
      <c r="D166" s="55">
        <v>1.86</v>
      </c>
      <c r="E166" s="56" t="s">
        <v>22</v>
      </c>
      <c r="F166" s="56" t="s">
        <v>22</v>
      </c>
      <c r="G166" s="55">
        <v>0.156</v>
      </c>
      <c r="H166" s="55">
        <v>5.8999999999999997E-2</v>
      </c>
      <c r="I166" s="55">
        <v>158</v>
      </c>
      <c r="J166" s="55">
        <v>16</v>
      </c>
      <c r="K166" s="55">
        <v>594</v>
      </c>
      <c r="L166" s="55">
        <v>135</v>
      </c>
      <c r="M166" s="55"/>
      <c r="N166" s="55">
        <v>0.89800000000000002</v>
      </c>
      <c r="O166" s="55">
        <v>8</v>
      </c>
      <c r="P166" s="56" t="s">
        <v>18</v>
      </c>
      <c r="Q166" s="61">
        <v>6.47</v>
      </c>
    </row>
    <row r="167" spans="1:17" x14ac:dyDescent="0.25">
      <c r="A167" s="53">
        <v>41933</v>
      </c>
      <c r="B167" s="54">
        <v>26.5</v>
      </c>
      <c r="C167" s="55">
        <v>193</v>
      </c>
      <c r="D167" s="55">
        <v>1.32</v>
      </c>
      <c r="E167" s="55">
        <v>0.127</v>
      </c>
      <c r="F167" s="55">
        <v>0.13700000000000001</v>
      </c>
      <c r="G167" s="55">
        <v>0.10299999999999999</v>
      </c>
      <c r="H167" s="55">
        <v>3.6999999999999998E-2</v>
      </c>
      <c r="I167" s="55">
        <v>145</v>
      </c>
      <c r="J167" s="55">
        <v>8.6999999999999993</v>
      </c>
      <c r="K167" s="55">
        <v>552</v>
      </c>
      <c r="L167" s="55">
        <v>102</v>
      </c>
      <c r="M167" s="55"/>
      <c r="N167" s="55">
        <v>0.85399999999999998</v>
      </c>
      <c r="O167" s="55">
        <v>8.07</v>
      </c>
      <c r="P167" s="56" t="s">
        <v>18</v>
      </c>
      <c r="Q167" s="61">
        <v>7.67</v>
      </c>
    </row>
    <row r="168" spans="1:17" x14ac:dyDescent="0.25">
      <c r="A168" s="85" t="s">
        <v>23</v>
      </c>
      <c r="B168" s="86"/>
      <c r="C168" s="59">
        <f>_xlfn.T.TEST(C89:C99,C100:C167,2,3)</f>
        <v>4.7050659599107751E-2</v>
      </c>
      <c r="D168" s="60">
        <f t="shared" ref="D168:O168" si="1">_xlfn.T.TEST(D89:D99,D100:D167,2,3)</f>
        <v>0.25401896967497262</v>
      </c>
      <c r="E168" s="60">
        <f t="shared" si="1"/>
        <v>0.22470966175593501</v>
      </c>
      <c r="F168" s="60">
        <f t="shared" si="1"/>
        <v>0.93941086048659395</v>
      </c>
      <c r="G168" s="60">
        <f t="shared" si="1"/>
        <v>0.81735648565434404</v>
      </c>
      <c r="H168" s="60">
        <f t="shared" si="1"/>
        <v>0.83719030521280802</v>
      </c>
      <c r="I168" s="60"/>
      <c r="J168" s="60">
        <f t="shared" si="1"/>
        <v>0.40761713974062341</v>
      </c>
      <c r="K168" s="60">
        <f t="shared" si="1"/>
        <v>0.1729786884437996</v>
      </c>
      <c r="L168" s="59">
        <f t="shared" si="1"/>
        <v>1.0673162631379591E-3</v>
      </c>
      <c r="M168" s="60"/>
      <c r="N168" s="60">
        <f t="shared" si="1"/>
        <v>6.4400634919509078E-2</v>
      </c>
      <c r="O168" s="59">
        <f t="shared" si="1"/>
        <v>3.3920706813724763E-2</v>
      </c>
      <c r="P168" s="87"/>
      <c r="Q168" s="86"/>
    </row>
    <row r="170" spans="1:17" x14ac:dyDescent="0.25">
      <c r="A170" s="69" t="s">
        <v>19</v>
      </c>
    </row>
    <row r="171" spans="1:17" x14ac:dyDescent="0.25">
      <c r="A171" s="88" t="s">
        <v>17</v>
      </c>
      <c r="B171" s="89" t="s">
        <v>2</v>
      </c>
      <c r="C171" s="89" t="s">
        <v>3</v>
      </c>
      <c r="D171" s="89" t="s">
        <v>4</v>
      </c>
      <c r="E171" s="89" t="s">
        <v>5</v>
      </c>
      <c r="F171" s="89" t="s">
        <v>6</v>
      </c>
      <c r="G171" s="89" t="s">
        <v>7</v>
      </c>
      <c r="H171" s="89" t="s">
        <v>21</v>
      </c>
      <c r="I171" s="89" t="s">
        <v>9</v>
      </c>
      <c r="J171" s="89" t="s">
        <v>10</v>
      </c>
      <c r="K171" s="89" t="s">
        <v>11</v>
      </c>
      <c r="L171" s="89" t="s">
        <v>12</v>
      </c>
      <c r="M171" s="89" t="s">
        <v>13</v>
      </c>
      <c r="N171" s="89" t="s">
        <v>14</v>
      </c>
    </row>
    <row r="172" spans="1:17" x14ac:dyDescent="0.25">
      <c r="A172" s="90">
        <v>1991</v>
      </c>
      <c r="B172" s="91">
        <f>AVERAGE(C2:C6)</f>
        <v>176.4</v>
      </c>
      <c r="C172" s="92">
        <f t="shared" ref="C172:I172" si="2">AVERAGE(D2:D6)</f>
        <v>1.206</v>
      </c>
      <c r="D172" s="92">
        <f t="shared" si="2"/>
        <v>9.0000000000000011E-2</v>
      </c>
      <c r="E172" s="92">
        <f t="shared" si="2"/>
        <v>0.54420000000000002</v>
      </c>
      <c r="F172" s="92">
        <f t="shared" si="2"/>
        <v>6.3399999999999984E-2</v>
      </c>
      <c r="G172" s="92">
        <f t="shared" si="2"/>
        <v>0</v>
      </c>
      <c r="H172" s="91"/>
      <c r="I172" s="93">
        <f t="shared" si="2"/>
        <v>23.560000000000002</v>
      </c>
      <c r="J172" s="91"/>
      <c r="K172" s="91"/>
      <c r="L172" s="92"/>
      <c r="M172" s="94">
        <f>AVERAGE(O2:O6)</f>
        <v>8.56</v>
      </c>
      <c r="N172" s="94">
        <f>AVERAGE(P2:P6)</f>
        <v>2.8099999999999996</v>
      </c>
    </row>
    <row r="173" spans="1:17" x14ac:dyDescent="0.25">
      <c r="A173" s="90">
        <v>1996</v>
      </c>
      <c r="B173" s="91">
        <f>AVERAGE(C7:C11)</f>
        <v>199</v>
      </c>
      <c r="C173" s="92">
        <f t="shared" ref="C173:K173" si="3">AVERAGE(D7:D11)</f>
        <v>1.42</v>
      </c>
      <c r="D173" s="92">
        <f t="shared" si="3"/>
        <v>0</v>
      </c>
      <c r="E173" s="92">
        <f t="shared" si="3"/>
        <v>0.52739999999999998</v>
      </c>
      <c r="F173" s="92">
        <f t="shared" si="3"/>
        <v>8.6400000000000005E-2</v>
      </c>
      <c r="G173" s="92">
        <f t="shared" si="3"/>
        <v>1.4999999999999999E-2</v>
      </c>
      <c r="H173" s="91"/>
      <c r="I173" s="93">
        <f t="shared" si="3"/>
        <v>13.919999999999998</v>
      </c>
      <c r="J173" s="91">
        <f t="shared" si="3"/>
        <v>412.4</v>
      </c>
      <c r="K173" s="91">
        <f t="shared" si="3"/>
        <v>144.80000000000001</v>
      </c>
      <c r="L173" s="92">
        <f>AVERAGE(N7:N11)</f>
        <v>0.5222</v>
      </c>
      <c r="M173" s="94">
        <f>AVERAGE(O7:O11)</f>
        <v>8.2240000000000002</v>
      </c>
      <c r="N173" s="94">
        <f>AVERAGE(P7:P11)</f>
        <v>2.44</v>
      </c>
    </row>
    <row r="174" spans="1:17" x14ac:dyDescent="0.25">
      <c r="A174" s="90">
        <v>2001</v>
      </c>
      <c r="B174" s="91">
        <f>AVERAGE(C12:C16)</f>
        <v>196.2</v>
      </c>
      <c r="C174" s="92">
        <f t="shared" ref="C174:K174" si="4">AVERAGE(D12:D16)</f>
        <v>1.3837999999999999</v>
      </c>
      <c r="D174" s="92">
        <f t="shared" si="4"/>
        <v>0</v>
      </c>
      <c r="E174" s="92">
        <f t="shared" si="4"/>
        <v>0.14499999999999999</v>
      </c>
      <c r="F174" s="92">
        <f t="shared" si="4"/>
        <v>9.1799999999999993E-2</v>
      </c>
      <c r="G174" s="92">
        <f t="shared" si="4"/>
        <v>7.3999999999999995E-3</v>
      </c>
      <c r="H174" s="91"/>
      <c r="I174" s="93">
        <f t="shared" si="4"/>
        <v>9.6999999999999993</v>
      </c>
      <c r="J174" s="91">
        <f t="shared" si="4"/>
        <v>635.6</v>
      </c>
      <c r="K174" s="91">
        <f t="shared" si="4"/>
        <v>185.4</v>
      </c>
      <c r="L174" s="92">
        <f>AVERAGE(N12:N16)</f>
        <v>0.9430400000000001</v>
      </c>
      <c r="M174" s="94">
        <f>AVERAGE(O12:O16)</f>
        <v>8.1079999999999988</v>
      </c>
      <c r="N174" s="94">
        <f>AVERAGE(P12:P16)</f>
        <v>4.1139999999999999</v>
      </c>
    </row>
    <row r="175" spans="1:17" x14ac:dyDescent="0.25">
      <c r="A175" s="90">
        <v>2005</v>
      </c>
      <c r="B175" s="91">
        <f>AVERAGE(C17:C23)</f>
        <v>170.28571428571428</v>
      </c>
      <c r="C175" s="92">
        <f t="shared" ref="C175:K175" si="5">AVERAGE(D17:D23)</f>
        <v>1.4300000000000002</v>
      </c>
      <c r="D175" s="92">
        <f t="shared" si="5"/>
        <v>0</v>
      </c>
      <c r="E175" s="92">
        <f t="shared" si="5"/>
        <v>9.1428571428571428E-2</v>
      </c>
      <c r="F175" s="92">
        <f t="shared" si="5"/>
        <v>7.6142857142857137E-2</v>
      </c>
      <c r="G175" s="92">
        <f t="shared" si="5"/>
        <v>2.8571428571428571E-3</v>
      </c>
      <c r="H175" s="91">
        <f t="shared" si="5"/>
        <v>197</v>
      </c>
      <c r="I175" s="93">
        <f t="shared" si="5"/>
        <v>10.914285714285715</v>
      </c>
      <c r="J175" s="91">
        <f t="shared" si="5"/>
        <v>683.28571428571433</v>
      </c>
      <c r="K175" s="91">
        <f t="shared" si="5"/>
        <v>154.85714285714286</v>
      </c>
      <c r="L175" s="92">
        <f>AVERAGE(N17:N23)</f>
        <v>1.0821428571428571</v>
      </c>
      <c r="M175" s="94">
        <f>AVERAGE(O17:O23)</f>
        <v>8.2785714285714285</v>
      </c>
      <c r="N175" s="94">
        <f>AVERAGE(P17:P23)</f>
        <v>4.177142857142857</v>
      </c>
    </row>
    <row r="176" spans="1:17" x14ac:dyDescent="0.25">
      <c r="A176" s="90">
        <v>2006</v>
      </c>
      <c r="B176" s="91">
        <f>AVERAGE(C24:C30)</f>
        <v>166.71428571428572</v>
      </c>
      <c r="C176" s="92">
        <f t="shared" ref="C176:K176" si="6">AVERAGE(D24:D30)</f>
        <v>1.5657142857142858</v>
      </c>
      <c r="D176" s="92">
        <f t="shared" si="6"/>
        <v>8.142857142857142E-2</v>
      </c>
      <c r="E176" s="92">
        <f t="shared" si="6"/>
        <v>0.50585714285714289</v>
      </c>
      <c r="F176" s="92">
        <f t="shared" si="6"/>
        <v>6.8000000000000005E-2</v>
      </c>
      <c r="G176" s="92">
        <f t="shared" si="6"/>
        <v>3.5714285714285718E-3</v>
      </c>
      <c r="H176" s="91">
        <f t="shared" si="6"/>
        <v>186.85714285714286</v>
      </c>
      <c r="I176" s="93">
        <f t="shared" si="6"/>
        <v>7.2428571428571429</v>
      </c>
      <c r="J176" s="91">
        <f t="shared" si="6"/>
        <v>715.14285714285711</v>
      </c>
      <c r="K176" s="91">
        <f t="shared" si="6"/>
        <v>168</v>
      </c>
      <c r="L176" s="92">
        <f>AVERAGE(N24:N30)</f>
        <v>1.1120000000000001</v>
      </c>
      <c r="M176" s="94">
        <f>AVERAGE(O24:O30)</f>
        <v>8.218571428571428</v>
      </c>
      <c r="N176" s="94">
        <f>AVERAGE(P24:P30)</f>
        <v>4.5208571428571434</v>
      </c>
    </row>
    <row r="177" spans="1:14" x14ac:dyDescent="0.25">
      <c r="A177" s="90">
        <v>2007</v>
      </c>
      <c r="B177" s="91">
        <f>AVERAGE(C31:C37)</f>
        <v>187.28571428571428</v>
      </c>
      <c r="C177" s="92">
        <f t="shared" ref="C177:K177" si="7">AVERAGE(D31:D37)</f>
        <v>1.6342857142857146</v>
      </c>
      <c r="D177" s="92">
        <f t="shared" si="7"/>
        <v>3.2428571428571432E-2</v>
      </c>
      <c r="E177" s="92">
        <f t="shared" si="7"/>
        <v>0.15828571428571431</v>
      </c>
      <c r="F177" s="92">
        <f t="shared" si="7"/>
        <v>0.10285714285714286</v>
      </c>
      <c r="G177" s="92">
        <f t="shared" si="7"/>
        <v>1.4857142857142859E-2</v>
      </c>
      <c r="H177" s="91">
        <f t="shared" si="7"/>
        <v>144.80000000000001</v>
      </c>
      <c r="I177" s="93">
        <f t="shared" si="7"/>
        <v>11.114285714285716</v>
      </c>
      <c r="J177" s="91">
        <f t="shared" si="7"/>
        <v>565.28571428571433</v>
      </c>
      <c r="K177" s="91">
        <f t="shared" si="7"/>
        <v>125</v>
      </c>
      <c r="L177" s="92">
        <f>AVERAGE(N31:N37)</f>
        <v>0.90662857142857145</v>
      </c>
      <c r="M177" s="94">
        <f>AVERAGE(O31:O37)</f>
        <v>8.2085714285714282</v>
      </c>
      <c r="N177" s="94">
        <f>AVERAGE(P31:P37)</f>
        <v>3.2398571428571432</v>
      </c>
    </row>
    <row r="178" spans="1:14" x14ac:dyDescent="0.25">
      <c r="A178" s="90">
        <v>2008</v>
      </c>
      <c r="B178" s="91">
        <f>AVERAGE(C38:C44)</f>
        <v>183.14285714285714</v>
      </c>
      <c r="C178" s="92">
        <f t="shared" ref="C178:K178" si="8">AVERAGE(D38:D44)</f>
        <v>1.5535714285714286</v>
      </c>
      <c r="D178" s="92">
        <f t="shared" si="8"/>
        <v>6.028571428571429E-2</v>
      </c>
      <c r="E178" s="92">
        <f t="shared" si="8"/>
        <v>0.13199999999999998</v>
      </c>
      <c r="F178" s="92">
        <f t="shared" si="8"/>
        <v>0.11699999999999999</v>
      </c>
      <c r="G178" s="92">
        <f t="shared" si="8"/>
        <v>2.0285714285714289E-2</v>
      </c>
      <c r="H178" s="91">
        <f t="shared" si="8"/>
        <v>145.14285714285714</v>
      </c>
      <c r="I178" s="93">
        <f t="shared" si="8"/>
        <v>11.585714285714285</v>
      </c>
      <c r="J178" s="91">
        <f t="shared" si="8"/>
        <v>545.28571428571433</v>
      </c>
      <c r="K178" s="91">
        <f t="shared" si="8"/>
        <v>116.57142857142857</v>
      </c>
      <c r="L178" s="92">
        <f>AVERAGE(N38:N44)</f>
        <v>0.87218571428571423</v>
      </c>
      <c r="M178" s="94">
        <f>AVERAGE(O38:O44)</f>
        <v>8.3585714285714285</v>
      </c>
      <c r="N178" s="94">
        <f>AVERAGE(P38:P44)</f>
        <v>2.6944285714285714</v>
      </c>
    </row>
    <row r="179" spans="1:14" x14ac:dyDescent="0.25">
      <c r="A179" s="90">
        <v>2009</v>
      </c>
      <c r="B179" s="91">
        <f>AVERAGE(C45:C51)</f>
        <v>184.57142857142858</v>
      </c>
      <c r="C179" s="92">
        <f t="shared" ref="C179:K179" si="9">AVERAGE(D45:D51)</f>
        <v>1.4771428571428571</v>
      </c>
      <c r="D179" s="92">
        <f t="shared" si="9"/>
        <v>3.4571428571428572E-2</v>
      </c>
      <c r="E179" s="92">
        <f t="shared" si="9"/>
        <v>0.12571428571428572</v>
      </c>
      <c r="F179" s="92">
        <f t="shared" si="9"/>
        <v>9.171428571428572E-2</v>
      </c>
      <c r="G179" s="92">
        <f t="shared" si="9"/>
        <v>8.2857142857142851E-3</v>
      </c>
      <c r="H179" s="91">
        <f t="shared" si="9"/>
        <v>115.89999999999999</v>
      </c>
      <c r="I179" s="93">
        <f t="shared" si="9"/>
        <v>10.242857142857144</v>
      </c>
      <c r="J179" s="91">
        <f t="shared" si="9"/>
        <v>481</v>
      </c>
      <c r="K179" s="91">
        <f t="shared" si="9"/>
        <v>102.71428571428571</v>
      </c>
      <c r="L179" s="92">
        <f>AVERAGE(N45:N51)</f>
        <v>0.7586857142857143</v>
      </c>
      <c r="M179" s="94">
        <f>AVERAGE(O45:O51)</f>
        <v>8.4600000000000009</v>
      </c>
      <c r="N179" s="94">
        <f>AVERAGE(P45:P51)</f>
        <v>4.1599999999999993</v>
      </c>
    </row>
    <row r="180" spans="1:14" x14ac:dyDescent="0.25">
      <c r="A180" s="90">
        <v>2010</v>
      </c>
      <c r="B180" s="91">
        <f>AVERAGE(C52:C57)</f>
        <v>186.66666666666666</v>
      </c>
      <c r="C180" s="92">
        <f t="shared" ref="C180:K180" si="10">AVERAGE(D52:D57)</f>
        <v>1.4799999999999998</v>
      </c>
      <c r="D180" s="92">
        <f t="shared" si="10"/>
        <v>3.15E-2</v>
      </c>
      <c r="E180" s="92">
        <f t="shared" si="10"/>
        <v>0.10616666666666667</v>
      </c>
      <c r="F180" s="92">
        <f t="shared" si="10"/>
        <v>9.7166666666666665E-2</v>
      </c>
      <c r="G180" s="92">
        <f t="shared" si="10"/>
        <v>8.3333333333333332E-3</v>
      </c>
      <c r="H180" s="91">
        <f t="shared" si="10"/>
        <v>125.5</v>
      </c>
      <c r="I180" s="93">
        <f t="shared" si="10"/>
        <v>11.033333333333333</v>
      </c>
      <c r="J180" s="91">
        <f t="shared" si="10"/>
        <v>505.33333333333331</v>
      </c>
      <c r="K180" s="91">
        <f t="shared" si="10"/>
        <v>112.83333333333333</v>
      </c>
      <c r="L180" s="92">
        <f>AVERAGE(N52:N57)</f>
        <v>0.79846666666666666</v>
      </c>
      <c r="M180" s="94">
        <f>AVERAGE(O52:O57)</f>
        <v>8.5700000000000021</v>
      </c>
      <c r="N180" s="94">
        <f>AVERAGE(P52:P57)</f>
        <v>3.1496666666666666</v>
      </c>
    </row>
    <row r="181" spans="1:14" x14ac:dyDescent="0.25">
      <c r="A181" s="90">
        <v>2011</v>
      </c>
      <c r="B181" s="91">
        <f>AVERAGE(C58:C64)</f>
        <v>184.14285714285714</v>
      </c>
      <c r="C181" s="92">
        <f t="shared" ref="C181:K181" si="11">AVERAGE(D58:D64)</f>
        <v>1.9907142857142859</v>
      </c>
      <c r="D181" s="92">
        <f t="shared" si="11"/>
        <v>0.78385714285714292</v>
      </c>
      <c r="E181" s="92">
        <f t="shared" si="11"/>
        <v>0.22628571428571428</v>
      </c>
      <c r="F181" s="92">
        <f t="shared" si="11"/>
        <v>8.4857142857142853E-2</v>
      </c>
      <c r="G181" s="92">
        <f t="shared" si="11"/>
        <v>3.5714285714285718E-3</v>
      </c>
      <c r="H181" s="91">
        <f t="shared" si="11"/>
        <v>139</v>
      </c>
      <c r="I181" s="93">
        <f t="shared" si="11"/>
        <v>12.185714285714287</v>
      </c>
      <c r="J181" s="91">
        <f t="shared" si="11"/>
        <v>516.42857142857144</v>
      </c>
      <c r="K181" s="91">
        <f t="shared" si="11"/>
        <v>104.28571428571429</v>
      </c>
      <c r="L181" s="92">
        <f>AVERAGE(N58:N64)</f>
        <v>0.78295714285714291</v>
      </c>
      <c r="M181" s="94">
        <f>AVERAGE(O58:O64)</f>
        <v>8.4728571428571424</v>
      </c>
      <c r="N181" s="94">
        <f>AVERAGE(P58:P64)</f>
        <v>3.2285714285714282</v>
      </c>
    </row>
    <row r="182" spans="1:14" x14ac:dyDescent="0.25">
      <c r="A182" s="90">
        <v>2012</v>
      </c>
      <c r="B182" s="91">
        <f>AVERAGE(C65:C71)</f>
        <v>191.71428571428572</v>
      </c>
      <c r="C182" s="92">
        <f t="shared" ref="C182:K182" si="12">AVERAGE(D65:D71)</f>
        <v>1.4028571428571428</v>
      </c>
      <c r="D182" s="92">
        <f t="shared" si="12"/>
        <v>8.4000000000000005E-2</v>
      </c>
      <c r="E182" s="92">
        <f t="shared" si="12"/>
        <v>5.1285714285714282E-2</v>
      </c>
      <c r="F182" s="92">
        <f t="shared" si="12"/>
        <v>9.071428571428572E-2</v>
      </c>
      <c r="G182" s="92">
        <f t="shared" si="12"/>
        <v>2.142857142857143E-3</v>
      </c>
      <c r="H182" s="91">
        <f t="shared" si="12"/>
        <v>174.42857142857142</v>
      </c>
      <c r="I182" s="93">
        <f t="shared" si="12"/>
        <v>10.314285714285715</v>
      </c>
      <c r="J182" s="91">
        <f t="shared" si="12"/>
        <v>599.71428571428567</v>
      </c>
      <c r="K182" s="91">
        <f t="shared" si="12"/>
        <v>126</v>
      </c>
      <c r="L182" s="92">
        <f>AVERAGE(N65:N71)</f>
        <v>0.92570000000000008</v>
      </c>
      <c r="M182" s="94">
        <f>AVERAGE(O65:O71)</f>
        <v>8.2414285714285693</v>
      </c>
      <c r="N182" s="94">
        <f>AVERAGE(P65:P71)</f>
        <v>2.96</v>
      </c>
    </row>
    <row r="183" spans="1:14" x14ac:dyDescent="0.25">
      <c r="A183" s="90">
        <v>2013</v>
      </c>
      <c r="B183" s="91">
        <f>AVERAGE(C72:C78)</f>
        <v>150.42857142857142</v>
      </c>
      <c r="C183" s="92">
        <f t="shared" ref="C183:K183" si="13">AVERAGE(D72:D78)</f>
        <v>1.45</v>
      </c>
      <c r="D183" s="92">
        <f t="shared" si="13"/>
        <v>2.0142857142857139E-2</v>
      </c>
      <c r="E183" s="92">
        <f t="shared" si="13"/>
        <v>0.31471428571428567</v>
      </c>
      <c r="F183" s="92">
        <f t="shared" si="13"/>
        <v>7.3285714285714287E-2</v>
      </c>
      <c r="G183" s="92">
        <f t="shared" si="13"/>
        <v>1.7142857142857144E-3</v>
      </c>
      <c r="H183" s="91">
        <f t="shared" si="13"/>
        <v>161.28571428571428</v>
      </c>
      <c r="I183" s="91">
        <f t="shared" si="13"/>
        <v>8.4428571428571431</v>
      </c>
      <c r="J183" s="91">
        <f t="shared" si="13"/>
        <v>573.57142857142856</v>
      </c>
      <c r="K183" s="91">
        <f t="shared" si="13"/>
        <v>122.71428571428571</v>
      </c>
      <c r="L183" s="92">
        <f>AVERAGE(N72:N78)</f>
        <v>0.94148571428571437</v>
      </c>
      <c r="M183" s="94">
        <f>AVERAGE(O72:O78)</f>
        <v>8.19</v>
      </c>
      <c r="N183" s="94">
        <f>AVERAGE(P72:P78)</f>
        <v>2.8757142857142859</v>
      </c>
    </row>
    <row r="184" spans="1:14" x14ac:dyDescent="0.25">
      <c r="A184" s="90">
        <v>2014</v>
      </c>
      <c r="B184" s="91">
        <f>AVERAGE(C79:C85)</f>
        <v>179</v>
      </c>
      <c r="C184" s="92">
        <f t="shared" ref="C184:K184" si="14">AVERAGE(D79:D85)</f>
        <v>1.662857142857143</v>
      </c>
      <c r="D184" s="92">
        <f t="shared" si="14"/>
        <v>0.115</v>
      </c>
      <c r="E184" s="92">
        <f t="shared" si="14"/>
        <v>0.51075000000000004</v>
      </c>
      <c r="F184" s="92">
        <f t="shared" si="14"/>
        <v>0.10714285714285714</v>
      </c>
      <c r="G184" s="92">
        <f t="shared" si="14"/>
        <v>3.125E-2</v>
      </c>
      <c r="H184" s="91">
        <f t="shared" si="14"/>
        <v>193</v>
      </c>
      <c r="I184" s="91">
        <f t="shared" si="14"/>
        <v>11.757142857142856</v>
      </c>
      <c r="J184" s="91">
        <f t="shared" si="14"/>
        <v>648.85714285714289</v>
      </c>
      <c r="K184" s="91">
        <f t="shared" si="14"/>
        <v>134</v>
      </c>
      <c r="L184" s="92">
        <f>AVERAGE(N79:N85)</f>
        <v>1.0068142857142857</v>
      </c>
      <c r="M184" s="94">
        <f>AVERAGE(O79:O85)</f>
        <v>8.3914285714285715</v>
      </c>
      <c r="N184" s="94">
        <f>AVERAGE(P79:P85)</f>
        <v>3.0457142857142858</v>
      </c>
    </row>
    <row r="185" spans="1:14" x14ac:dyDescent="0.25">
      <c r="B185" s="95"/>
      <c r="C185" s="96"/>
      <c r="D185" s="96"/>
      <c r="E185" s="96"/>
      <c r="F185" s="96"/>
      <c r="G185" s="96"/>
      <c r="H185" s="95"/>
      <c r="I185" s="97"/>
      <c r="J185" s="95"/>
      <c r="K185" s="95"/>
      <c r="L185" s="98"/>
      <c r="M185" s="98"/>
    </row>
    <row r="186" spans="1:14" x14ac:dyDescent="0.25">
      <c r="A186" s="69" t="s">
        <v>20</v>
      </c>
      <c r="B186" s="95"/>
      <c r="C186" s="96"/>
      <c r="D186" s="96"/>
      <c r="E186" s="96"/>
      <c r="F186" s="96"/>
      <c r="G186" s="96"/>
      <c r="H186" s="95"/>
      <c r="I186" s="97"/>
      <c r="J186" s="95"/>
      <c r="K186" s="95"/>
      <c r="L186" s="98"/>
    </row>
    <row r="187" spans="1:14" x14ac:dyDescent="0.25">
      <c r="A187" s="88" t="s">
        <v>17</v>
      </c>
      <c r="B187" s="89" t="s">
        <v>2</v>
      </c>
      <c r="C187" s="89" t="s">
        <v>3</v>
      </c>
      <c r="D187" s="89" t="s">
        <v>4</v>
      </c>
      <c r="E187" s="89" t="s">
        <v>5</v>
      </c>
      <c r="F187" s="89" t="s">
        <v>6</v>
      </c>
      <c r="G187" s="89" t="s">
        <v>7</v>
      </c>
      <c r="H187" s="89" t="s">
        <v>21</v>
      </c>
      <c r="I187" s="89" t="s">
        <v>9</v>
      </c>
      <c r="J187" s="89" t="s">
        <v>10</v>
      </c>
      <c r="K187" s="89" t="s">
        <v>11</v>
      </c>
      <c r="L187" s="89" t="s">
        <v>12</v>
      </c>
      <c r="M187" s="89" t="s">
        <v>13</v>
      </c>
      <c r="N187" s="95"/>
    </row>
    <row r="188" spans="1:14" x14ac:dyDescent="0.25">
      <c r="A188" s="90">
        <v>1996</v>
      </c>
      <c r="B188" s="91">
        <f>AVERAGE(C89:C93)</f>
        <v>234.8</v>
      </c>
      <c r="C188" s="92">
        <f t="shared" ref="C188:K188" si="15">AVERAGE(D89:D93)</f>
        <v>3.8059999999999996</v>
      </c>
      <c r="D188" s="92">
        <f t="shared" si="15"/>
        <v>2.6002000000000001</v>
      </c>
      <c r="E188" s="92">
        <f t="shared" si="15"/>
        <v>0.28839999999999999</v>
      </c>
      <c r="F188" s="92">
        <f t="shared" si="15"/>
        <v>0.79920000000000002</v>
      </c>
      <c r="G188" s="92">
        <f t="shared" si="15"/>
        <v>0.62380000000000002</v>
      </c>
      <c r="H188" s="91"/>
      <c r="I188" s="93">
        <f t="shared" si="15"/>
        <v>16.740000000000002</v>
      </c>
      <c r="J188" s="91">
        <f t="shared" si="15"/>
        <v>439.8</v>
      </c>
      <c r="K188" s="91">
        <f t="shared" si="15"/>
        <v>143.4</v>
      </c>
      <c r="L188" s="92">
        <f>AVERAGE(N89:N93)</f>
        <v>0.60060000000000002</v>
      </c>
      <c r="M188" s="94">
        <f>AVERAGE(O89:O93)</f>
        <v>7.2039999999999988</v>
      </c>
      <c r="N188" s="95"/>
    </row>
    <row r="189" spans="1:14" x14ac:dyDescent="0.25">
      <c r="A189" s="90">
        <v>2001</v>
      </c>
      <c r="B189" s="91">
        <f>AVERAGE(C94:C99)</f>
        <v>241.66666666666666</v>
      </c>
      <c r="C189" s="92">
        <f t="shared" ref="C189:K189" si="16">AVERAGE(D94:D99)</f>
        <v>3.4550000000000001</v>
      </c>
      <c r="D189" s="92">
        <f t="shared" si="16"/>
        <v>2.2986666666666666</v>
      </c>
      <c r="E189" s="92">
        <f t="shared" si="16"/>
        <v>8.5833333333333331E-2</v>
      </c>
      <c r="F189" s="92">
        <f t="shared" si="16"/>
        <v>0.56266666666666665</v>
      </c>
      <c r="G189" s="92">
        <f t="shared" si="16"/>
        <v>0.49450000000000011</v>
      </c>
      <c r="H189" s="91">
        <f t="shared" si="16"/>
        <v>161</v>
      </c>
      <c r="I189" s="93">
        <f t="shared" si="16"/>
        <v>12.899999999999999</v>
      </c>
      <c r="J189" s="91">
        <f t="shared" si="16"/>
        <v>646</v>
      </c>
      <c r="K189" s="91">
        <f t="shared" si="16"/>
        <v>175.83333333333334</v>
      </c>
      <c r="L189" s="92">
        <f>AVERAGE(N94:N99)</f>
        <v>1.03165</v>
      </c>
      <c r="M189" s="94">
        <f>AVERAGE(O94:O99)</f>
        <v>7.0483333333333329</v>
      </c>
      <c r="N189" s="95"/>
    </row>
    <row r="190" spans="1:14" x14ac:dyDescent="0.25">
      <c r="A190" s="90">
        <v>2005</v>
      </c>
      <c r="B190" s="91">
        <f>AVERAGE(C100:C106)</f>
        <v>236.28571428571428</v>
      </c>
      <c r="C190" s="92">
        <f t="shared" ref="C190:K190" si="17">AVERAGE(D100:D106)</f>
        <v>4.4728571428571424</v>
      </c>
      <c r="D190" s="92">
        <f t="shared" si="17"/>
        <v>2.9541428571428576</v>
      </c>
      <c r="E190" s="92">
        <f t="shared" si="17"/>
        <v>7.971428571428571E-2</v>
      </c>
      <c r="F190" s="92">
        <f t="shared" si="17"/>
        <v>0.82671428571428573</v>
      </c>
      <c r="G190" s="92">
        <f t="shared" si="17"/>
        <v>0.72071428571428575</v>
      </c>
      <c r="H190" s="91">
        <f t="shared" si="17"/>
        <v>191.57142857142858</v>
      </c>
      <c r="I190" s="93">
        <f t="shared" si="17"/>
        <v>8.8571428571428577</v>
      </c>
      <c r="J190" s="91">
        <f t="shared" si="17"/>
        <v>692.85714285714289</v>
      </c>
      <c r="K190" s="91">
        <f t="shared" si="17"/>
        <v>147.71428571428572</v>
      </c>
      <c r="L190" s="92">
        <f>AVERAGE(N100:N106)</f>
        <v>1.1398571428571429</v>
      </c>
      <c r="M190" s="94">
        <f>AVERAGE(O100:O106)</f>
        <v>7.2214285714285706</v>
      </c>
      <c r="N190" s="95"/>
    </row>
    <row r="191" spans="1:14" x14ac:dyDescent="0.25">
      <c r="A191" s="90">
        <v>2006</v>
      </c>
      <c r="B191" s="91">
        <f>AVERAGE(C107:C112)</f>
        <v>200.16666666666666</v>
      </c>
      <c r="C191" s="92">
        <f t="shared" ref="C191:K191" si="18">AVERAGE(D107:D112)</f>
        <v>2.5683333333333334</v>
      </c>
      <c r="D191" s="92">
        <f t="shared" si="18"/>
        <v>1.2588333333333332</v>
      </c>
      <c r="E191" s="92">
        <f t="shared" si="18"/>
        <v>0.5033333333333333</v>
      </c>
      <c r="F191" s="92">
        <f t="shared" si="18"/>
        <v>0.39066666666666666</v>
      </c>
      <c r="G191" s="92">
        <f t="shared" si="18"/>
        <v>0.32416666666666666</v>
      </c>
      <c r="H191" s="91">
        <f t="shared" si="18"/>
        <v>192.83333333333334</v>
      </c>
      <c r="I191" s="93">
        <f t="shared" si="18"/>
        <v>6.5166666666666657</v>
      </c>
      <c r="J191" s="91">
        <f t="shared" si="18"/>
        <v>734.16666666666663</v>
      </c>
      <c r="K191" s="91">
        <f t="shared" si="18"/>
        <v>164.16666666666666</v>
      </c>
      <c r="L191" s="92">
        <f>AVERAGE(N107:N112)</f>
        <v>1.1704999999999999</v>
      </c>
      <c r="M191" s="94">
        <f>AVERAGE(O107:O112)</f>
        <v>7.4266666666666667</v>
      </c>
      <c r="N191" s="95"/>
    </row>
    <row r="192" spans="1:14" x14ac:dyDescent="0.25">
      <c r="A192" s="90">
        <v>2007</v>
      </c>
      <c r="B192" s="91">
        <f>AVERAGE(C113:C119)</f>
        <v>228.14285714285714</v>
      </c>
      <c r="C192" s="92">
        <f t="shared" ref="C192:K192" si="19">AVERAGE(D113:D119)</f>
        <v>3.1328571428571435</v>
      </c>
      <c r="D192" s="92">
        <f t="shared" si="19"/>
        <v>2.0271428571428571</v>
      </c>
      <c r="E192" s="92">
        <f t="shared" si="19"/>
        <v>0.13828571428571429</v>
      </c>
      <c r="F192" s="92">
        <f t="shared" si="19"/>
        <v>0.67214285714285715</v>
      </c>
      <c r="G192" s="92">
        <f t="shared" si="19"/>
        <v>0.58100000000000007</v>
      </c>
      <c r="H192" s="91">
        <f t="shared" si="19"/>
        <v>158.65714285714284</v>
      </c>
      <c r="I192" s="93">
        <f t="shared" si="19"/>
        <v>8.7714285714285705</v>
      </c>
      <c r="J192" s="91">
        <f t="shared" si="19"/>
        <v>614.71428571428567</v>
      </c>
      <c r="K192" s="91">
        <f t="shared" si="19"/>
        <v>132.42857142857142</v>
      </c>
      <c r="L192" s="92">
        <f>AVERAGE(N113:N119)</f>
        <v>1.0356214285714285</v>
      </c>
      <c r="M192" s="94">
        <f>AVERAGE(O113:O119)</f>
        <v>7.4128571428571428</v>
      </c>
      <c r="N192" s="95"/>
    </row>
    <row r="193" spans="1:14" x14ac:dyDescent="0.25">
      <c r="A193" s="90">
        <v>2008</v>
      </c>
      <c r="B193" s="91">
        <f>AVERAGE(C120:C126)</f>
        <v>201.14285714285714</v>
      </c>
      <c r="C193" s="92">
        <f t="shared" ref="C193:K193" si="20">AVERAGE(D120:D126)</f>
        <v>2.2634285714285713</v>
      </c>
      <c r="D193" s="92">
        <f t="shared" si="20"/>
        <v>1.1247142857142858</v>
      </c>
      <c r="E193" s="92">
        <f t="shared" si="20"/>
        <v>0.11214285714285713</v>
      </c>
      <c r="F193" s="92">
        <f t="shared" si="20"/>
        <v>0.67299999999999993</v>
      </c>
      <c r="G193" s="92">
        <f t="shared" si="20"/>
        <v>0.4787142857142857</v>
      </c>
      <c r="H193" s="91">
        <f t="shared" si="20"/>
        <v>150.57142857142858</v>
      </c>
      <c r="I193" s="93">
        <f t="shared" si="20"/>
        <v>9.1</v>
      </c>
      <c r="J193" s="91">
        <f t="shared" si="20"/>
        <v>566.57142857142856</v>
      </c>
      <c r="K193" s="91">
        <f t="shared" si="20"/>
        <v>118</v>
      </c>
      <c r="L193" s="92">
        <f>AVERAGE(N120:N126)</f>
        <v>0.93224285714285693</v>
      </c>
      <c r="M193" s="94">
        <f>AVERAGE(O120:O126)</f>
        <v>7.8528571428571423</v>
      </c>
      <c r="N193" s="95"/>
    </row>
    <row r="194" spans="1:14" x14ac:dyDescent="0.25">
      <c r="A194" s="90">
        <v>2009</v>
      </c>
      <c r="B194" s="91">
        <f>AVERAGE(C127:C133)</f>
        <v>201</v>
      </c>
      <c r="C194" s="92">
        <f t="shared" ref="C194:K194" si="21">AVERAGE(D127:D133)</f>
        <v>1.9871428571428571</v>
      </c>
      <c r="D194" s="92">
        <f t="shared" si="21"/>
        <v>0.9157142857142857</v>
      </c>
      <c r="E194" s="92">
        <f t="shared" si="21"/>
        <v>0.122</v>
      </c>
      <c r="F194" s="92">
        <f t="shared" si="21"/>
        <v>0.43571428571428578</v>
      </c>
      <c r="G194" s="92">
        <f t="shared" si="21"/>
        <v>0.35385714285714281</v>
      </c>
      <c r="H194" s="91">
        <f t="shared" si="21"/>
        <v>116.71428571428571</v>
      </c>
      <c r="I194" s="93">
        <f t="shared" si="21"/>
        <v>7.1285714285714272</v>
      </c>
      <c r="J194" s="91">
        <f t="shared" si="21"/>
        <v>495</v>
      </c>
      <c r="K194" s="91">
        <f t="shared" si="21"/>
        <v>102</v>
      </c>
      <c r="L194" s="92">
        <f>AVERAGE(N127:N133)</f>
        <v>0.79987142857142857</v>
      </c>
      <c r="M194" s="94">
        <f>AVERAGE(O127:O133)</f>
        <v>7.8007142857142853</v>
      </c>
      <c r="N194" s="95"/>
    </row>
    <row r="195" spans="1:14" x14ac:dyDescent="0.25">
      <c r="A195" s="90">
        <v>2010</v>
      </c>
      <c r="B195" s="91">
        <f>AVERAGE(C134:C139)</f>
        <v>214</v>
      </c>
      <c r="C195" s="92">
        <f t="shared" ref="C195:K195" si="22">AVERAGE(D134:D139)</f>
        <v>2.52</v>
      </c>
      <c r="D195" s="92">
        <f t="shared" si="22"/>
        <v>1.4154999999999998</v>
      </c>
      <c r="E195" s="92">
        <f t="shared" si="22"/>
        <v>4.6500000000000007E-2</v>
      </c>
      <c r="F195" s="92">
        <f t="shared" si="22"/>
        <v>0.54516666666666669</v>
      </c>
      <c r="G195" s="92">
        <f t="shared" si="22"/>
        <v>0.43533333333333335</v>
      </c>
      <c r="H195" s="91">
        <f t="shared" si="22"/>
        <v>136.83333333333334</v>
      </c>
      <c r="I195" s="93">
        <f t="shared" si="22"/>
        <v>12.566666666666665</v>
      </c>
      <c r="J195" s="91">
        <f t="shared" si="22"/>
        <v>537.16666666666663</v>
      </c>
      <c r="K195" s="91">
        <f t="shared" si="22"/>
        <v>118.66666666666667</v>
      </c>
      <c r="L195" s="92">
        <f>AVERAGE(N134:N139)</f>
        <v>0.88709999999999989</v>
      </c>
      <c r="M195" s="94">
        <f>AVERAGE(O134:O139)</f>
        <v>7.5883333333333338</v>
      </c>
      <c r="N195" s="95"/>
    </row>
    <row r="196" spans="1:14" x14ac:dyDescent="0.25">
      <c r="A196" s="90">
        <v>2011</v>
      </c>
      <c r="B196" s="91">
        <f>AVERAGE(C140:C146)</f>
        <v>195</v>
      </c>
      <c r="C196" s="92">
        <f t="shared" ref="C196:K196" si="23">AVERAGE(D140:D146)</f>
        <v>2.7450000000000001</v>
      </c>
      <c r="D196" s="92">
        <f t="shared" si="23"/>
        <v>0.98114285714285721</v>
      </c>
      <c r="E196" s="92">
        <f t="shared" si="23"/>
        <v>0.193</v>
      </c>
      <c r="F196" s="92">
        <f t="shared" si="23"/>
        <v>0.57928571428571429</v>
      </c>
      <c r="G196" s="92">
        <f t="shared" si="23"/>
        <v>0.48757142857142854</v>
      </c>
      <c r="H196" s="91">
        <f t="shared" si="23"/>
        <v>137.57142857142858</v>
      </c>
      <c r="I196" s="93">
        <f t="shared" si="23"/>
        <v>8.1</v>
      </c>
      <c r="J196" s="91">
        <f t="shared" si="23"/>
        <v>524</v>
      </c>
      <c r="K196" s="91">
        <f t="shared" si="23"/>
        <v>99.142857142857139</v>
      </c>
      <c r="L196" s="92">
        <f>AVERAGE(N140:N146)</f>
        <v>0.83232857142857142</v>
      </c>
      <c r="M196" s="94">
        <f>AVERAGE(O140:O146)</f>
        <v>7.4985714285714282</v>
      </c>
      <c r="N196" s="95"/>
    </row>
    <row r="197" spans="1:14" x14ac:dyDescent="0.25">
      <c r="A197" s="90">
        <v>2012</v>
      </c>
      <c r="B197" s="91">
        <f>AVERAGE(C137:C153)</f>
        <v>214.11764705882354</v>
      </c>
      <c r="C197" s="92">
        <f t="shared" ref="C197:K197" si="24">AVERAGE(D137:D153)</f>
        <v>3.3384117647058829</v>
      </c>
      <c r="D197" s="92">
        <f t="shared" si="24"/>
        <v>1.9607647058823527</v>
      </c>
      <c r="E197" s="92">
        <f t="shared" si="24"/>
        <v>0.10752941176470589</v>
      </c>
      <c r="F197" s="92">
        <f t="shared" si="24"/>
        <v>0.73135294117647054</v>
      </c>
      <c r="G197" s="92">
        <f t="shared" si="24"/>
        <v>0.63682352941176468</v>
      </c>
      <c r="H197" s="91">
        <f t="shared" si="24"/>
        <v>147.76470588235293</v>
      </c>
      <c r="I197" s="93">
        <f t="shared" si="24"/>
        <v>9.6117647058823525</v>
      </c>
      <c r="J197" s="91">
        <f t="shared" si="24"/>
        <v>554.47058823529414</v>
      </c>
      <c r="K197" s="91">
        <f t="shared" si="24"/>
        <v>108.76470588235294</v>
      </c>
      <c r="L197" s="92">
        <f>AVERAGE(N137:N153)</f>
        <v>0.89348235294117639</v>
      </c>
      <c r="M197" s="94">
        <f>AVERAGE(O137:O153)</f>
        <v>7.4050000000000002</v>
      </c>
    </row>
    <row r="198" spans="1:14" x14ac:dyDescent="0.25">
      <c r="A198" s="90">
        <v>2013</v>
      </c>
      <c r="B198" s="91">
        <v>170.71428571428572</v>
      </c>
      <c r="C198" s="92">
        <v>2.395285714285714</v>
      </c>
      <c r="D198" s="92">
        <v>0.9534285714285714</v>
      </c>
      <c r="E198" s="92">
        <v>0.22742857142857145</v>
      </c>
      <c r="F198" s="92">
        <v>0.42799999999999999</v>
      </c>
      <c r="G198" s="92">
        <v>0.13728571428571429</v>
      </c>
      <c r="H198" s="91">
        <v>160.57142857142858</v>
      </c>
      <c r="I198" s="93">
        <v>36.057142857142857</v>
      </c>
      <c r="J198" s="91">
        <v>602.42857142857144</v>
      </c>
      <c r="K198" s="91">
        <v>127.42857142857143</v>
      </c>
      <c r="L198" s="92">
        <v>0.96683571428571446</v>
      </c>
      <c r="M198" s="94">
        <v>7.2457142857142856</v>
      </c>
    </row>
    <row r="199" spans="1:14" x14ac:dyDescent="0.25">
      <c r="A199" s="90">
        <v>2014</v>
      </c>
      <c r="B199" s="91">
        <f>AVERAGE(C161:C167)</f>
        <v>204</v>
      </c>
      <c r="C199" s="92">
        <f t="shared" ref="C199:K199" si="25">AVERAGE(D161:D167)</f>
        <v>2.3671428571428565</v>
      </c>
      <c r="D199" s="92">
        <f t="shared" si="25"/>
        <v>1.3660000000000003</v>
      </c>
      <c r="E199" s="92">
        <f t="shared" si="25"/>
        <v>0.34833333333333333</v>
      </c>
      <c r="F199" s="92">
        <f t="shared" si="25"/>
        <v>0.70071428571428551</v>
      </c>
      <c r="G199" s="92">
        <f t="shared" si="25"/>
        <v>0.82379999999999998</v>
      </c>
      <c r="H199" s="91">
        <f t="shared" si="25"/>
        <v>213.28571428571428</v>
      </c>
      <c r="I199" s="93">
        <f t="shared" si="25"/>
        <v>8.5857142857142872</v>
      </c>
      <c r="J199" s="91">
        <f t="shared" si="25"/>
        <v>684.71428571428567</v>
      </c>
      <c r="K199" s="91">
        <f t="shared" si="25"/>
        <v>146.57142857142858</v>
      </c>
      <c r="L199" s="92">
        <f>AVERAGE(N161:N167)</f>
        <v>1.1115714285714284</v>
      </c>
      <c r="M199" s="94">
        <f>AVERAGE(O161:O167)</f>
        <v>7.4657142857142853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  <ignoredErrors>
    <ignoredError sqref="B188:K199 N172:N198 B172:K186 L188:M199 L172:M1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25" sqref="E25"/>
    </sheetView>
  </sheetViews>
  <sheetFormatPr defaultColWidth="8" defaultRowHeight="12.75" x14ac:dyDescent="0.2"/>
  <cols>
    <col min="1" max="1" width="8" style="5"/>
    <col min="2" max="2" width="8.28515625" style="5" bestFit="1" customWidth="1"/>
    <col min="3" max="16384" width="8" style="5"/>
  </cols>
  <sheetData>
    <row r="1" spans="1:3" x14ac:dyDescent="0.2">
      <c r="A1" s="4" t="s">
        <v>24</v>
      </c>
    </row>
    <row r="2" spans="1:3" x14ac:dyDescent="0.2">
      <c r="A2" s="6" t="s">
        <v>17</v>
      </c>
      <c r="B2" s="6" t="s">
        <v>9</v>
      </c>
      <c r="C2" s="6" t="s">
        <v>14</v>
      </c>
    </row>
    <row r="3" spans="1:3" x14ac:dyDescent="0.2">
      <c r="A3" s="3">
        <v>1991</v>
      </c>
      <c r="B3" s="7">
        <v>23.560000000000002</v>
      </c>
      <c r="C3" s="8">
        <v>2.8099999999999996</v>
      </c>
    </row>
    <row r="4" spans="1:3" x14ac:dyDescent="0.2">
      <c r="A4" s="3">
        <v>1996</v>
      </c>
      <c r="B4" s="7">
        <v>13.919999999999998</v>
      </c>
      <c r="C4" s="8">
        <v>2.44</v>
      </c>
    </row>
    <row r="5" spans="1:3" x14ac:dyDescent="0.2">
      <c r="A5" s="3">
        <v>2001</v>
      </c>
      <c r="B5" s="7">
        <v>9.6999999999999993</v>
      </c>
      <c r="C5" s="8">
        <v>4.1139999999999999</v>
      </c>
    </row>
    <row r="6" spans="1:3" x14ac:dyDescent="0.2">
      <c r="A6" s="3">
        <v>2005</v>
      </c>
      <c r="B6" s="7">
        <v>10.914285714285715</v>
      </c>
      <c r="C6" s="8">
        <v>4.177142857142857</v>
      </c>
    </row>
    <row r="7" spans="1:3" x14ac:dyDescent="0.2">
      <c r="A7" s="3">
        <v>2006</v>
      </c>
      <c r="B7" s="7">
        <v>7.2428571428571429</v>
      </c>
      <c r="C7" s="8">
        <v>4.5208571428571434</v>
      </c>
    </row>
    <row r="8" spans="1:3" x14ac:dyDescent="0.2">
      <c r="A8" s="3">
        <v>2007</v>
      </c>
      <c r="B8" s="7">
        <v>11.114285714285716</v>
      </c>
      <c r="C8" s="8">
        <v>3.2398571428571432</v>
      </c>
    </row>
    <row r="9" spans="1:3" x14ac:dyDescent="0.2">
      <c r="A9" s="3">
        <v>2008</v>
      </c>
      <c r="B9" s="10">
        <v>11.585714285714285</v>
      </c>
      <c r="C9" s="8">
        <v>2.6944285714285714</v>
      </c>
    </row>
    <row r="10" spans="1:3" x14ac:dyDescent="0.2">
      <c r="A10" s="3">
        <v>2009</v>
      </c>
      <c r="B10" s="7">
        <v>10.242857142857144</v>
      </c>
      <c r="C10" s="8">
        <v>4.1599999999999993</v>
      </c>
    </row>
    <row r="11" spans="1:3" x14ac:dyDescent="0.2">
      <c r="A11" s="3">
        <v>2010</v>
      </c>
      <c r="B11" s="7">
        <v>11.033333333333333</v>
      </c>
      <c r="C11" s="8">
        <v>3.1496666666666666</v>
      </c>
    </row>
    <row r="12" spans="1:3" x14ac:dyDescent="0.2">
      <c r="A12" s="3">
        <v>2011</v>
      </c>
      <c r="B12" s="7">
        <v>12.185714285714287</v>
      </c>
      <c r="C12" s="8">
        <v>3.2285714285714282</v>
      </c>
    </row>
    <row r="13" spans="1:3" x14ac:dyDescent="0.2">
      <c r="A13" s="3">
        <v>2012</v>
      </c>
      <c r="B13" s="7">
        <v>10.314285714285715</v>
      </c>
      <c r="C13" s="8">
        <v>2.96</v>
      </c>
    </row>
    <row r="14" spans="1:3" x14ac:dyDescent="0.2">
      <c r="A14" s="3">
        <v>2013</v>
      </c>
      <c r="B14" s="7">
        <v>8.4428571428571431</v>
      </c>
      <c r="C14" s="8">
        <v>2.8757142857142859</v>
      </c>
    </row>
    <row r="15" spans="1:3" x14ac:dyDescent="0.2">
      <c r="A15" s="3">
        <v>2014</v>
      </c>
      <c r="B15" s="7">
        <v>11.757142857142856</v>
      </c>
      <c r="C15" s="8">
        <v>3.0457142857142858</v>
      </c>
    </row>
    <row r="16" spans="1:3" x14ac:dyDescent="0.2">
      <c r="B16" s="9">
        <f>AVERAGE(B10:B15)</f>
        <v>10.662698412698413</v>
      </c>
      <c r="C16" s="9">
        <f>AVERAGE(C10:C15)</f>
        <v>3.2366111111111109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9"/>
  <sheetViews>
    <sheetView topLeftCell="A33" workbookViewId="0">
      <selection activeCell="G77" sqref="G77"/>
    </sheetView>
  </sheetViews>
  <sheetFormatPr defaultRowHeight="12.75" x14ac:dyDescent="0.2"/>
  <cols>
    <col min="1" max="1" width="24.7109375" style="14" customWidth="1"/>
    <col min="2" max="2" width="9.85546875" style="15" customWidth="1"/>
    <col min="3" max="3" width="10.7109375" style="16" customWidth="1"/>
    <col min="4" max="4" width="10.5703125" style="14" customWidth="1"/>
    <col min="5" max="5" width="13.140625" style="14" customWidth="1"/>
    <col min="6" max="6" width="11.42578125" style="14" customWidth="1"/>
    <col min="7" max="16384" width="9.140625" style="14"/>
  </cols>
  <sheetData>
    <row r="3" spans="1:6" s="11" customFormat="1" ht="15.75" x14ac:dyDescent="0.25">
      <c r="A3" s="11" t="s">
        <v>25</v>
      </c>
      <c r="B3" s="12"/>
      <c r="C3" s="13"/>
    </row>
    <row r="6" spans="1:6" ht="13.5" thickBot="1" x14ac:dyDescent="0.25"/>
    <row r="7" spans="1:6" ht="13.5" thickTop="1" x14ac:dyDescent="0.2">
      <c r="A7" s="17"/>
      <c r="B7" s="18"/>
      <c r="C7" s="19"/>
      <c r="D7" s="17"/>
      <c r="E7" s="20" t="s">
        <v>26</v>
      </c>
      <c r="F7" s="21"/>
    </row>
    <row r="8" spans="1:6" ht="13.5" thickBot="1" x14ac:dyDescent="0.25">
      <c r="A8" s="22" t="s">
        <v>27</v>
      </c>
      <c r="B8" s="23" t="s">
        <v>28</v>
      </c>
      <c r="C8" s="24" t="s">
        <v>29</v>
      </c>
      <c r="D8" s="22" t="s">
        <v>30</v>
      </c>
      <c r="E8" s="25" t="s">
        <v>31</v>
      </c>
      <c r="F8" s="26" t="s">
        <v>32</v>
      </c>
    </row>
    <row r="9" spans="1:6" ht="13.5" thickTop="1" x14ac:dyDescent="0.2">
      <c r="A9" s="27" t="s">
        <v>33</v>
      </c>
      <c r="B9" s="28">
        <v>142</v>
      </c>
      <c r="C9" s="29">
        <f>IF(B9=" ","0",((B9/B$66)*100))</f>
        <v>33.333333333333329</v>
      </c>
      <c r="D9" s="30">
        <v>4.7</v>
      </c>
      <c r="E9" s="30">
        <v>11.4</v>
      </c>
      <c r="F9" s="31">
        <v>18.899999999999999</v>
      </c>
    </row>
    <row r="10" spans="1:6" x14ac:dyDescent="0.2">
      <c r="A10" s="32" t="s">
        <v>34</v>
      </c>
      <c r="B10" s="33"/>
      <c r="C10" s="34">
        <f t="shared" ref="C10:C65" si="0">IF(B10=" ","0",((B10/B$66)*100))</f>
        <v>0</v>
      </c>
      <c r="D10" s="35"/>
      <c r="E10" s="35"/>
      <c r="F10" s="36"/>
    </row>
    <row r="11" spans="1:6" x14ac:dyDescent="0.2">
      <c r="A11" s="32" t="s">
        <v>35</v>
      </c>
      <c r="B11" s="33">
        <v>113</v>
      </c>
      <c r="C11" s="34">
        <f t="shared" si="0"/>
        <v>26.525821596244132</v>
      </c>
      <c r="D11" s="35">
        <v>3.1</v>
      </c>
      <c r="E11" s="35">
        <v>6</v>
      </c>
      <c r="F11" s="36">
        <v>7.5</v>
      </c>
    </row>
    <row r="12" spans="1:6" x14ac:dyDescent="0.2">
      <c r="A12" s="32" t="s">
        <v>36</v>
      </c>
      <c r="B12" s="33">
        <v>28</v>
      </c>
      <c r="C12" s="34">
        <f t="shared" si="0"/>
        <v>6.5727699530516439</v>
      </c>
      <c r="D12" s="35">
        <v>4.8</v>
      </c>
      <c r="E12" s="35">
        <v>5.5</v>
      </c>
      <c r="F12" s="36">
        <v>6.4</v>
      </c>
    </row>
    <row r="13" spans="1:6" x14ac:dyDescent="0.2">
      <c r="A13" s="32" t="s">
        <v>37</v>
      </c>
      <c r="B13" s="33" t="s">
        <v>38</v>
      </c>
      <c r="C13" s="34" t="str">
        <f t="shared" si="0"/>
        <v>0</v>
      </c>
      <c r="D13" s="35"/>
      <c r="E13" s="35"/>
      <c r="F13" s="36"/>
    </row>
    <row r="14" spans="1:6" x14ac:dyDescent="0.2">
      <c r="A14" s="32" t="s">
        <v>39</v>
      </c>
      <c r="B14" s="33" t="s">
        <v>38</v>
      </c>
      <c r="C14" s="34" t="str">
        <f t="shared" si="0"/>
        <v>0</v>
      </c>
      <c r="D14" s="35" t="s">
        <v>38</v>
      </c>
      <c r="E14" s="35" t="s">
        <v>38</v>
      </c>
      <c r="F14" s="36" t="s">
        <v>38</v>
      </c>
    </row>
    <row r="15" spans="1:6" x14ac:dyDescent="0.2">
      <c r="A15" s="32" t="s">
        <v>40</v>
      </c>
      <c r="B15" s="33" t="s">
        <v>38</v>
      </c>
      <c r="C15" s="34" t="str">
        <f t="shared" si="0"/>
        <v>0</v>
      </c>
      <c r="D15" s="35"/>
      <c r="E15" s="35"/>
      <c r="F15" s="36"/>
    </row>
    <row r="16" spans="1:6" x14ac:dyDescent="0.2">
      <c r="A16" s="32" t="s">
        <v>41</v>
      </c>
      <c r="B16" s="33" t="s">
        <v>38</v>
      </c>
      <c r="C16" s="34" t="str">
        <f t="shared" si="0"/>
        <v>0</v>
      </c>
      <c r="D16" s="35"/>
      <c r="E16" s="35"/>
      <c r="F16" s="36"/>
    </row>
    <row r="17" spans="1:6" x14ac:dyDescent="0.2">
      <c r="A17" s="32" t="s">
        <v>42</v>
      </c>
      <c r="B17" s="33" t="s">
        <v>38</v>
      </c>
      <c r="C17" s="34" t="str">
        <f t="shared" si="0"/>
        <v>0</v>
      </c>
      <c r="D17" s="35"/>
      <c r="E17" s="35"/>
      <c r="F17" s="36"/>
    </row>
    <row r="18" spans="1:6" x14ac:dyDescent="0.2">
      <c r="A18" s="32" t="s">
        <v>43</v>
      </c>
      <c r="B18" s="33">
        <v>2</v>
      </c>
      <c r="C18" s="34">
        <f t="shared" si="0"/>
        <v>0.46948356807511737</v>
      </c>
      <c r="D18" s="35">
        <v>6.8</v>
      </c>
      <c r="E18" s="35">
        <v>7.3</v>
      </c>
      <c r="F18" s="36">
        <v>7.8</v>
      </c>
    </row>
    <row r="19" spans="1:6" x14ac:dyDescent="0.2">
      <c r="A19" s="32" t="s">
        <v>44</v>
      </c>
      <c r="B19" s="33" t="s">
        <v>38</v>
      </c>
      <c r="C19" s="34" t="str">
        <f t="shared" si="0"/>
        <v>0</v>
      </c>
      <c r="D19" s="35"/>
      <c r="E19" s="35"/>
      <c r="F19" s="36"/>
    </row>
    <row r="20" spans="1:6" x14ac:dyDescent="0.2">
      <c r="A20" s="32" t="s">
        <v>45</v>
      </c>
      <c r="B20" s="33">
        <v>28</v>
      </c>
      <c r="C20" s="34">
        <f t="shared" si="0"/>
        <v>6.5727699530516439</v>
      </c>
      <c r="D20" s="35">
        <v>7.9</v>
      </c>
      <c r="E20" s="35">
        <v>9.4</v>
      </c>
      <c r="F20" s="36">
        <v>15.3</v>
      </c>
    </row>
    <row r="21" spans="1:6" x14ac:dyDescent="0.2">
      <c r="A21" s="32" t="s">
        <v>46</v>
      </c>
      <c r="B21" s="33" t="s">
        <v>38</v>
      </c>
      <c r="C21" s="34" t="str">
        <f t="shared" si="0"/>
        <v>0</v>
      </c>
      <c r="D21" s="35"/>
      <c r="E21" s="35"/>
      <c r="F21" s="36"/>
    </row>
    <row r="22" spans="1:6" x14ac:dyDescent="0.2">
      <c r="A22" s="32" t="s">
        <v>47</v>
      </c>
      <c r="B22" s="33">
        <v>47</v>
      </c>
      <c r="C22" s="34">
        <f t="shared" si="0"/>
        <v>11.032863849765258</v>
      </c>
      <c r="D22" s="35">
        <v>4.7</v>
      </c>
      <c r="E22" s="35">
        <v>8.3000000000000007</v>
      </c>
      <c r="F22" s="36">
        <v>10.6</v>
      </c>
    </row>
    <row r="23" spans="1:6" x14ac:dyDescent="0.2">
      <c r="A23" s="32" t="s">
        <v>48</v>
      </c>
      <c r="B23" s="33" t="s">
        <v>38</v>
      </c>
      <c r="C23" s="34" t="str">
        <f t="shared" si="0"/>
        <v>0</v>
      </c>
      <c r="D23" s="35"/>
      <c r="E23" s="35"/>
      <c r="F23" s="36"/>
    </row>
    <row r="24" spans="1:6" x14ac:dyDescent="0.2">
      <c r="A24" s="32" t="s">
        <v>49</v>
      </c>
      <c r="B24" s="33" t="s">
        <v>38</v>
      </c>
      <c r="C24" s="34" t="str">
        <f t="shared" si="0"/>
        <v>0</v>
      </c>
      <c r="D24" s="35"/>
      <c r="E24" s="35"/>
      <c r="F24" s="36"/>
    </row>
    <row r="25" spans="1:6" x14ac:dyDescent="0.2">
      <c r="A25" s="32" t="s">
        <v>50</v>
      </c>
      <c r="B25" s="33">
        <v>2</v>
      </c>
      <c r="C25" s="34">
        <f t="shared" si="0"/>
        <v>0.46948356807511737</v>
      </c>
      <c r="D25" s="35">
        <v>14.5</v>
      </c>
      <c r="E25" s="35">
        <v>16.8</v>
      </c>
      <c r="F25" s="36">
        <v>19.100000000000001</v>
      </c>
    </row>
    <row r="26" spans="1:6" x14ac:dyDescent="0.2">
      <c r="A26" s="32" t="s">
        <v>51</v>
      </c>
      <c r="B26" s="33">
        <v>18</v>
      </c>
      <c r="C26" s="34">
        <f t="shared" si="0"/>
        <v>4.225352112676056</v>
      </c>
      <c r="D26" s="35">
        <v>6.1</v>
      </c>
      <c r="E26" s="35">
        <v>7</v>
      </c>
      <c r="F26" s="36">
        <v>8.6</v>
      </c>
    </row>
    <row r="27" spans="1:6" x14ac:dyDescent="0.2">
      <c r="A27" s="32" t="s">
        <v>52</v>
      </c>
      <c r="B27" s="33" t="s">
        <v>38</v>
      </c>
      <c r="C27" s="34" t="str">
        <f t="shared" si="0"/>
        <v>0</v>
      </c>
      <c r="D27" s="35"/>
      <c r="E27" s="35"/>
      <c r="F27" s="36"/>
    </row>
    <row r="28" spans="1:6" x14ac:dyDescent="0.2">
      <c r="A28" s="32" t="s">
        <v>53</v>
      </c>
      <c r="B28" s="33" t="s">
        <v>38</v>
      </c>
      <c r="C28" s="34" t="str">
        <f t="shared" si="0"/>
        <v>0</v>
      </c>
      <c r="D28" s="35"/>
      <c r="E28" s="35"/>
      <c r="F28" s="36"/>
    </row>
    <row r="29" spans="1:6" x14ac:dyDescent="0.2">
      <c r="A29" s="32" t="s">
        <v>54</v>
      </c>
      <c r="B29" s="33" t="s">
        <v>38</v>
      </c>
      <c r="C29" s="34" t="str">
        <f t="shared" si="0"/>
        <v>0</v>
      </c>
      <c r="D29" s="35"/>
      <c r="E29" s="35"/>
      <c r="F29" s="36"/>
    </row>
    <row r="30" spans="1:6" x14ac:dyDescent="0.2">
      <c r="A30" s="32" t="s">
        <v>55</v>
      </c>
      <c r="B30" s="33" t="s">
        <v>38</v>
      </c>
      <c r="C30" s="34" t="str">
        <f t="shared" si="0"/>
        <v>0</v>
      </c>
      <c r="D30" s="35"/>
      <c r="E30" s="35"/>
      <c r="F30" s="36"/>
    </row>
    <row r="31" spans="1:6" x14ac:dyDescent="0.2">
      <c r="A31" s="32" t="s">
        <v>56</v>
      </c>
      <c r="B31" s="33" t="s">
        <v>38</v>
      </c>
      <c r="C31" s="34" t="str">
        <f t="shared" si="0"/>
        <v>0</v>
      </c>
      <c r="D31" s="35"/>
      <c r="E31" s="35"/>
      <c r="F31" s="36"/>
    </row>
    <row r="32" spans="1:6" x14ac:dyDescent="0.2">
      <c r="A32" s="32" t="s">
        <v>57</v>
      </c>
      <c r="B32" s="33">
        <v>6</v>
      </c>
      <c r="C32" s="34">
        <f t="shared" si="0"/>
        <v>1.4084507042253522</v>
      </c>
      <c r="D32" s="35">
        <v>17.8</v>
      </c>
      <c r="E32" s="35">
        <v>26.8</v>
      </c>
      <c r="F32" s="36">
        <v>34.6</v>
      </c>
    </row>
    <row r="33" spans="1:6" x14ac:dyDescent="0.2">
      <c r="A33" s="32" t="s">
        <v>58</v>
      </c>
      <c r="B33" s="33" t="s">
        <v>38</v>
      </c>
      <c r="C33" s="34" t="str">
        <f t="shared" si="0"/>
        <v>0</v>
      </c>
      <c r="D33" s="35"/>
      <c r="E33" s="35"/>
      <c r="F33" s="36"/>
    </row>
    <row r="34" spans="1:6" x14ac:dyDescent="0.2">
      <c r="A34" s="32" t="s">
        <v>59</v>
      </c>
      <c r="B34" s="33">
        <v>14</v>
      </c>
      <c r="C34" s="34">
        <f t="shared" si="0"/>
        <v>3.286384976525822</v>
      </c>
      <c r="D34" s="35">
        <v>18.5</v>
      </c>
      <c r="E34" s="35">
        <v>22.1</v>
      </c>
      <c r="F34" s="36">
        <v>27.2</v>
      </c>
    </row>
    <row r="35" spans="1:6" x14ac:dyDescent="0.2">
      <c r="A35" s="32" t="s">
        <v>60</v>
      </c>
      <c r="B35" s="33" t="s">
        <v>38</v>
      </c>
      <c r="C35" s="34" t="str">
        <f t="shared" si="0"/>
        <v>0</v>
      </c>
      <c r="D35" s="35"/>
      <c r="E35" s="35"/>
      <c r="F35" s="36"/>
    </row>
    <row r="36" spans="1:6" x14ac:dyDescent="0.2">
      <c r="A36" s="32" t="s">
        <v>61</v>
      </c>
      <c r="B36" s="33" t="s">
        <v>38</v>
      </c>
      <c r="C36" s="34" t="str">
        <f t="shared" si="0"/>
        <v>0</v>
      </c>
      <c r="D36" s="35"/>
      <c r="E36" s="35"/>
      <c r="F36" s="36"/>
    </row>
    <row r="37" spans="1:6" x14ac:dyDescent="0.2">
      <c r="A37" s="32" t="s">
        <v>62</v>
      </c>
      <c r="B37" s="33" t="s">
        <v>38</v>
      </c>
      <c r="C37" s="34" t="str">
        <f t="shared" si="0"/>
        <v>0</v>
      </c>
      <c r="D37" s="35"/>
      <c r="E37" s="35"/>
      <c r="F37" s="36"/>
    </row>
    <row r="38" spans="1:6" x14ac:dyDescent="0.2">
      <c r="A38" s="32" t="s">
        <v>63</v>
      </c>
      <c r="B38" s="33" t="s">
        <v>38</v>
      </c>
      <c r="C38" s="34" t="str">
        <f t="shared" si="0"/>
        <v>0</v>
      </c>
      <c r="D38" s="35"/>
      <c r="E38" s="35"/>
      <c r="F38" s="36"/>
    </row>
    <row r="39" spans="1:6" x14ac:dyDescent="0.2">
      <c r="A39" s="32" t="s">
        <v>64</v>
      </c>
      <c r="B39" s="33" t="s">
        <v>38</v>
      </c>
      <c r="C39" s="34" t="str">
        <f t="shared" si="0"/>
        <v>0</v>
      </c>
      <c r="D39" s="35"/>
      <c r="E39" s="35"/>
      <c r="F39" s="36"/>
    </row>
    <row r="40" spans="1:6" x14ac:dyDescent="0.2">
      <c r="A40" s="32" t="s">
        <v>65</v>
      </c>
      <c r="B40" s="33" t="s">
        <v>38</v>
      </c>
      <c r="C40" s="34" t="str">
        <f t="shared" si="0"/>
        <v>0</v>
      </c>
      <c r="D40" s="35"/>
      <c r="E40" s="35"/>
      <c r="F40" s="36"/>
    </row>
    <row r="41" spans="1:6" x14ac:dyDescent="0.2">
      <c r="A41" s="32" t="s">
        <v>66</v>
      </c>
      <c r="B41" s="33">
        <v>2</v>
      </c>
      <c r="C41" s="34">
        <f t="shared" si="0"/>
        <v>0.46948356807511737</v>
      </c>
      <c r="D41" s="35">
        <v>16.2</v>
      </c>
      <c r="E41" s="35">
        <v>17.5</v>
      </c>
      <c r="F41" s="36">
        <v>18.8</v>
      </c>
    </row>
    <row r="42" spans="1:6" x14ac:dyDescent="0.2">
      <c r="A42" s="32" t="s">
        <v>67</v>
      </c>
      <c r="B42" s="33">
        <v>16</v>
      </c>
      <c r="C42" s="34">
        <f t="shared" si="0"/>
        <v>3.755868544600939</v>
      </c>
      <c r="D42" s="35">
        <v>19.8</v>
      </c>
      <c r="E42" s="35">
        <v>24.1</v>
      </c>
      <c r="F42" s="36">
        <v>27.2</v>
      </c>
    </row>
    <row r="43" spans="1:6" x14ac:dyDescent="0.2">
      <c r="A43" s="32" t="s">
        <v>68</v>
      </c>
      <c r="B43" s="33">
        <v>1</v>
      </c>
      <c r="C43" s="34">
        <f t="shared" si="0"/>
        <v>0.23474178403755869</v>
      </c>
      <c r="D43" s="35">
        <v>34.299999999999997</v>
      </c>
      <c r="E43" s="35">
        <v>34.299999999999997</v>
      </c>
      <c r="F43" s="36">
        <v>34.299999999999997</v>
      </c>
    </row>
    <row r="44" spans="1:6" x14ac:dyDescent="0.2">
      <c r="A44" s="32" t="s">
        <v>69</v>
      </c>
      <c r="B44" s="33" t="s">
        <v>38</v>
      </c>
      <c r="C44" s="34" t="str">
        <f t="shared" si="0"/>
        <v>0</v>
      </c>
      <c r="D44" s="35"/>
      <c r="E44" s="35"/>
      <c r="F44" s="36"/>
    </row>
    <row r="45" spans="1:6" x14ac:dyDescent="0.2">
      <c r="A45" s="32" t="s">
        <v>70</v>
      </c>
      <c r="B45" s="33">
        <v>6</v>
      </c>
      <c r="C45" s="34">
        <f t="shared" si="0"/>
        <v>1.4084507042253522</v>
      </c>
      <c r="D45" s="35">
        <v>7.2</v>
      </c>
      <c r="E45" s="35">
        <v>8</v>
      </c>
      <c r="F45" s="36">
        <v>8.6999999999999993</v>
      </c>
    </row>
    <row r="46" spans="1:6" x14ac:dyDescent="0.2">
      <c r="A46" s="32" t="s">
        <v>71</v>
      </c>
      <c r="B46" s="33" t="s">
        <v>38</v>
      </c>
      <c r="C46" s="34" t="str">
        <f t="shared" si="0"/>
        <v>0</v>
      </c>
      <c r="D46" s="35"/>
      <c r="E46" s="35"/>
      <c r="F46" s="36"/>
    </row>
    <row r="47" spans="1:6" x14ac:dyDescent="0.2">
      <c r="A47" s="32" t="s">
        <v>72</v>
      </c>
      <c r="B47" s="33" t="s">
        <v>38</v>
      </c>
      <c r="C47" s="34" t="str">
        <f t="shared" si="0"/>
        <v>0</v>
      </c>
      <c r="D47" s="35"/>
      <c r="E47" s="35"/>
      <c r="F47" s="36"/>
    </row>
    <row r="48" spans="1:6" x14ac:dyDescent="0.2">
      <c r="A48" s="32" t="s">
        <v>73</v>
      </c>
      <c r="B48" s="33" t="s">
        <v>38</v>
      </c>
      <c r="C48" s="34" t="str">
        <f t="shared" si="0"/>
        <v>0</v>
      </c>
      <c r="D48" s="35"/>
      <c r="E48" s="35"/>
      <c r="F48" s="36"/>
    </row>
    <row r="49" spans="1:6" x14ac:dyDescent="0.2">
      <c r="A49" s="32" t="s">
        <v>74</v>
      </c>
      <c r="B49" s="33" t="s">
        <v>38</v>
      </c>
      <c r="C49" s="34" t="str">
        <f t="shared" si="0"/>
        <v>0</v>
      </c>
      <c r="D49" s="35"/>
      <c r="E49" s="35"/>
      <c r="F49" s="36"/>
    </row>
    <row r="50" spans="1:6" x14ac:dyDescent="0.2">
      <c r="A50" s="32" t="s">
        <v>75</v>
      </c>
      <c r="B50" s="33" t="s">
        <v>38</v>
      </c>
      <c r="C50" s="34" t="str">
        <f t="shared" si="0"/>
        <v>0</v>
      </c>
      <c r="D50" s="35"/>
      <c r="E50" s="35"/>
      <c r="F50" s="36"/>
    </row>
    <row r="51" spans="1:6" x14ac:dyDescent="0.2">
      <c r="A51" s="32" t="s">
        <v>76</v>
      </c>
      <c r="B51" s="33" t="s">
        <v>38</v>
      </c>
      <c r="C51" s="34" t="str">
        <f t="shared" si="0"/>
        <v>0</v>
      </c>
      <c r="D51" s="35"/>
      <c r="E51" s="35"/>
      <c r="F51" s="36"/>
    </row>
    <row r="52" spans="1:6" x14ac:dyDescent="0.2">
      <c r="A52" s="32" t="s">
        <v>77</v>
      </c>
      <c r="B52" s="33" t="s">
        <v>38</v>
      </c>
      <c r="C52" s="34" t="str">
        <f t="shared" si="0"/>
        <v>0</v>
      </c>
      <c r="D52" s="35"/>
      <c r="E52" s="35"/>
      <c r="F52" s="36"/>
    </row>
    <row r="53" spans="1:6" x14ac:dyDescent="0.2">
      <c r="A53" s="32" t="s">
        <v>78</v>
      </c>
      <c r="B53" s="33" t="s">
        <v>38</v>
      </c>
      <c r="C53" s="34" t="str">
        <f t="shared" si="0"/>
        <v>0</v>
      </c>
      <c r="D53" s="35"/>
      <c r="E53" s="35"/>
      <c r="F53" s="36"/>
    </row>
    <row r="54" spans="1:6" x14ac:dyDescent="0.2">
      <c r="A54" s="32" t="s">
        <v>79</v>
      </c>
      <c r="B54" s="33" t="s">
        <v>38</v>
      </c>
      <c r="C54" s="34" t="str">
        <f t="shared" si="0"/>
        <v>0</v>
      </c>
      <c r="D54" s="35"/>
      <c r="E54" s="35"/>
      <c r="F54" s="36"/>
    </row>
    <row r="55" spans="1:6" x14ac:dyDescent="0.2">
      <c r="A55" s="32" t="s">
        <v>80</v>
      </c>
      <c r="B55" s="33" t="s">
        <v>38</v>
      </c>
      <c r="C55" s="34" t="str">
        <f t="shared" si="0"/>
        <v>0</v>
      </c>
      <c r="D55" s="35"/>
      <c r="E55" s="35"/>
      <c r="F55" s="36"/>
    </row>
    <row r="56" spans="1:6" x14ac:dyDescent="0.2">
      <c r="A56" s="32" t="s">
        <v>81</v>
      </c>
      <c r="B56" s="33" t="s">
        <v>38</v>
      </c>
      <c r="C56" s="34" t="str">
        <f t="shared" si="0"/>
        <v>0</v>
      </c>
      <c r="D56" s="35"/>
      <c r="E56" s="35"/>
      <c r="F56" s="36"/>
    </row>
    <row r="57" spans="1:6" x14ac:dyDescent="0.2">
      <c r="A57" s="32" t="s">
        <v>82</v>
      </c>
      <c r="B57" s="33" t="s">
        <v>38</v>
      </c>
      <c r="C57" s="34" t="str">
        <f t="shared" si="0"/>
        <v>0</v>
      </c>
      <c r="D57" s="35"/>
      <c r="E57" s="35"/>
      <c r="F57" s="36"/>
    </row>
    <row r="58" spans="1:6" x14ac:dyDescent="0.2">
      <c r="A58" s="32" t="s">
        <v>83</v>
      </c>
      <c r="B58" s="33" t="s">
        <v>38</v>
      </c>
      <c r="C58" s="34" t="str">
        <f t="shared" si="0"/>
        <v>0</v>
      </c>
      <c r="D58" s="35" t="s">
        <v>38</v>
      </c>
      <c r="E58" s="35" t="s">
        <v>38</v>
      </c>
      <c r="F58" s="36" t="s">
        <v>38</v>
      </c>
    </row>
    <row r="59" spans="1:6" x14ac:dyDescent="0.2">
      <c r="A59" s="32" t="s">
        <v>84</v>
      </c>
      <c r="B59" s="33" t="s">
        <v>38</v>
      </c>
      <c r="C59" s="34" t="str">
        <f t="shared" si="0"/>
        <v>0</v>
      </c>
      <c r="D59" s="35"/>
      <c r="E59" s="35"/>
      <c r="F59" s="36"/>
    </row>
    <row r="60" spans="1:6" x14ac:dyDescent="0.2">
      <c r="A60" s="32" t="s">
        <v>85</v>
      </c>
      <c r="B60" s="33">
        <v>1</v>
      </c>
      <c r="C60" s="34">
        <f t="shared" si="0"/>
        <v>0.23474178403755869</v>
      </c>
      <c r="D60" s="35">
        <v>18.600000000000001</v>
      </c>
      <c r="E60" s="35">
        <v>18.600000000000001</v>
      </c>
      <c r="F60" s="36">
        <v>18.600000000000001</v>
      </c>
    </row>
    <row r="61" spans="1:6" x14ac:dyDescent="0.2">
      <c r="A61" s="32" t="s">
        <v>86</v>
      </c>
      <c r="B61" s="33" t="s">
        <v>38</v>
      </c>
      <c r="C61" s="34" t="str">
        <f t="shared" si="0"/>
        <v>0</v>
      </c>
      <c r="D61" s="35"/>
      <c r="E61" s="35"/>
      <c r="F61" s="36"/>
    </row>
    <row r="62" spans="1:6" x14ac:dyDescent="0.2">
      <c r="A62" s="32" t="s">
        <v>87</v>
      </c>
      <c r="B62" s="33" t="s">
        <v>38</v>
      </c>
      <c r="C62" s="34" t="str">
        <f t="shared" si="0"/>
        <v>0</v>
      </c>
      <c r="D62" s="35"/>
      <c r="E62" s="35"/>
      <c r="F62" s="36"/>
    </row>
    <row r="63" spans="1:6" x14ac:dyDescent="0.2">
      <c r="A63" s="32" t="s">
        <v>88</v>
      </c>
      <c r="B63" s="33" t="s">
        <v>38</v>
      </c>
      <c r="C63" s="34" t="str">
        <f t="shared" si="0"/>
        <v>0</v>
      </c>
      <c r="D63" s="35"/>
      <c r="E63" s="35"/>
      <c r="F63" s="36"/>
    </row>
    <row r="64" spans="1:6" x14ac:dyDescent="0.2">
      <c r="A64" s="32" t="s">
        <v>89</v>
      </c>
      <c r="B64" s="33" t="s">
        <v>38</v>
      </c>
      <c r="C64" s="34" t="str">
        <f t="shared" si="0"/>
        <v>0</v>
      </c>
      <c r="D64" s="35"/>
      <c r="E64" s="35"/>
      <c r="F64" s="36"/>
    </row>
    <row r="65" spans="1:6" x14ac:dyDescent="0.2">
      <c r="A65" s="32" t="s">
        <v>90</v>
      </c>
      <c r="B65" s="33" t="s">
        <v>38</v>
      </c>
      <c r="C65" s="34" t="str">
        <f t="shared" si="0"/>
        <v>0</v>
      </c>
      <c r="D65" s="35"/>
      <c r="E65" s="35"/>
      <c r="F65" s="36"/>
    </row>
    <row r="66" spans="1:6" x14ac:dyDescent="0.2">
      <c r="A66" s="37" t="s">
        <v>91</v>
      </c>
      <c r="B66" s="38">
        <f>SUM(B9:B65)</f>
        <v>426</v>
      </c>
      <c r="C66" s="39">
        <v>100</v>
      </c>
      <c r="D66" s="35"/>
      <c r="E66" s="35"/>
      <c r="F66" s="36"/>
    </row>
    <row r="67" spans="1:6" x14ac:dyDescent="0.2">
      <c r="A67" s="40"/>
      <c r="B67" s="41"/>
      <c r="C67" s="42"/>
      <c r="D67" s="43"/>
      <c r="E67" s="43"/>
      <c r="F67" s="44"/>
    </row>
    <row r="68" spans="1:6" ht="13.5" thickBot="1" x14ac:dyDescent="0.25">
      <c r="A68" s="45" t="s">
        <v>92</v>
      </c>
      <c r="B68" s="46"/>
      <c r="C68" s="47"/>
      <c r="D68" s="48"/>
      <c r="E68" s="48"/>
      <c r="F68" s="49"/>
    </row>
    <row r="69" spans="1:6" ht="13.5" thickTop="1" x14ac:dyDescent="0.2"/>
  </sheetData>
  <sheetProtection selectLockedCells="1" selectUnlockedCells="1"/>
  <pageMargins left="1.7" right="0.75" top="0.65" bottom="1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K31" sqref="K31"/>
    </sheetView>
  </sheetViews>
  <sheetFormatPr defaultRowHeight="12.75" x14ac:dyDescent="0.2"/>
  <cols>
    <col min="1" max="1" width="12.85546875" customWidth="1"/>
    <col min="10" max="10" width="11.28515625" bestFit="1" customWidth="1"/>
    <col min="11" max="11" width="10.28515625" bestFit="1" customWidth="1"/>
    <col min="13" max="13" width="10.85546875" bestFit="1" customWidth="1"/>
    <col min="14" max="14" width="12.28515625" customWidth="1"/>
  </cols>
  <sheetData>
    <row r="1" spans="1:14" ht="15" x14ac:dyDescent="0.25">
      <c r="A1" s="50" t="s">
        <v>93</v>
      </c>
      <c r="B1" s="50" t="s">
        <v>94</v>
      </c>
      <c r="C1" s="50" t="s">
        <v>95</v>
      </c>
      <c r="D1" s="50" t="s">
        <v>96</v>
      </c>
      <c r="E1" s="50" t="s">
        <v>97</v>
      </c>
      <c r="F1" s="50" t="s">
        <v>98</v>
      </c>
      <c r="G1" s="50" t="s">
        <v>99</v>
      </c>
      <c r="H1" s="50" t="s">
        <v>100</v>
      </c>
      <c r="I1" s="50" t="s">
        <v>101</v>
      </c>
      <c r="J1" s="50" t="s">
        <v>102</v>
      </c>
      <c r="K1" s="50" t="s">
        <v>103</v>
      </c>
      <c r="L1" s="50" t="s">
        <v>104</v>
      </c>
      <c r="M1" s="50" t="s">
        <v>105</v>
      </c>
      <c r="N1" s="50" t="s">
        <v>106</v>
      </c>
    </row>
    <row r="2" spans="1:14" ht="15" x14ac:dyDescent="0.25">
      <c r="A2" s="2" t="s">
        <v>107</v>
      </c>
      <c r="B2" s="1">
        <v>2001</v>
      </c>
      <c r="C2" s="1">
        <v>9.6999999999999993</v>
      </c>
      <c r="D2" s="1">
        <v>4.1100000000000003</v>
      </c>
      <c r="E2" s="1">
        <v>0.94299999999999995</v>
      </c>
      <c r="F2" s="1">
        <v>9.1999999999999998E-2</v>
      </c>
      <c r="G2" s="1">
        <v>19.02</v>
      </c>
      <c r="H2" s="1">
        <v>63</v>
      </c>
      <c r="I2" s="1">
        <v>57</v>
      </c>
      <c r="J2" s="1">
        <v>10</v>
      </c>
      <c r="K2" s="1">
        <v>14.7</v>
      </c>
      <c r="L2" s="1">
        <v>13.6</v>
      </c>
      <c r="M2" s="1">
        <v>14</v>
      </c>
      <c r="N2" s="52">
        <v>5</v>
      </c>
    </row>
    <row r="3" spans="1:14" ht="15" x14ac:dyDescent="0.25">
      <c r="A3" s="2" t="s">
        <v>107</v>
      </c>
      <c r="B3" s="1">
        <v>2005</v>
      </c>
      <c r="C3" s="1">
        <v>10.9</v>
      </c>
      <c r="D3" s="1">
        <v>4.18</v>
      </c>
      <c r="E3" s="1">
        <v>1.0821000000000001</v>
      </c>
      <c r="F3" s="1">
        <v>7.5999999999999998E-2</v>
      </c>
      <c r="G3" s="1">
        <v>19.98</v>
      </c>
      <c r="H3" s="1">
        <v>67</v>
      </c>
      <c r="I3" s="1">
        <v>57</v>
      </c>
      <c r="J3" s="1">
        <v>9999</v>
      </c>
      <c r="K3" s="1">
        <v>17.3</v>
      </c>
      <c r="L3" s="1">
        <v>15.5</v>
      </c>
      <c r="M3" s="1">
        <v>14</v>
      </c>
      <c r="N3" s="1">
        <v>7</v>
      </c>
    </row>
    <row r="4" spans="1:14" ht="15" x14ac:dyDescent="0.25">
      <c r="A4" s="2" t="s">
        <v>107</v>
      </c>
      <c r="B4" s="1">
        <v>2006</v>
      </c>
      <c r="C4" s="1">
        <v>5.6</v>
      </c>
      <c r="D4" s="1">
        <v>4.5199999999999996</v>
      </c>
      <c r="E4" s="1">
        <v>1.1120000000000001</v>
      </c>
      <c r="F4" s="1">
        <v>6.8000000000000005E-2</v>
      </c>
      <c r="G4" s="1">
        <v>30.46</v>
      </c>
      <c r="H4" s="1">
        <v>65</v>
      </c>
      <c r="I4" s="1">
        <v>55</v>
      </c>
      <c r="J4" s="1">
        <v>15</v>
      </c>
      <c r="K4" s="1">
        <v>18.7</v>
      </c>
      <c r="L4" s="1">
        <v>16.899999999999999</v>
      </c>
      <c r="M4" s="1">
        <v>14</v>
      </c>
      <c r="N4" s="1">
        <v>9</v>
      </c>
    </row>
    <row r="5" spans="1:14" ht="15" x14ac:dyDescent="0.25">
      <c r="A5" s="2" t="s">
        <v>107</v>
      </c>
      <c r="B5" s="1">
        <v>2007</v>
      </c>
      <c r="C5" s="1">
        <v>11.1</v>
      </c>
      <c r="D5" s="1">
        <v>3.24</v>
      </c>
      <c r="E5" s="1">
        <v>0.90680000000000005</v>
      </c>
      <c r="F5" s="1">
        <v>0.10299999999999999</v>
      </c>
      <c r="G5" s="1">
        <v>17</v>
      </c>
      <c r="H5" s="1">
        <v>71</v>
      </c>
      <c r="I5" s="1">
        <v>60</v>
      </c>
      <c r="J5" s="1">
        <v>31</v>
      </c>
      <c r="K5" s="1">
        <v>18</v>
      </c>
      <c r="L5" s="1">
        <v>16.100000000000001</v>
      </c>
      <c r="M5" s="1">
        <v>14</v>
      </c>
      <c r="N5" s="1">
        <v>8</v>
      </c>
    </row>
    <row r="6" spans="1:14" ht="15" x14ac:dyDescent="0.25">
      <c r="A6" s="2" t="s">
        <v>107</v>
      </c>
      <c r="B6" s="1">
        <v>2008</v>
      </c>
      <c r="C6" s="1">
        <v>11.6</v>
      </c>
      <c r="D6" s="1">
        <v>2.69</v>
      </c>
      <c r="E6" s="1">
        <v>0.87219999999999998</v>
      </c>
      <c r="F6" s="1">
        <v>0.11700000000000001</v>
      </c>
      <c r="G6" s="1">
        <v>14.41</v>
      </c>
      <c r="H6" s="1">
        <v>73</v>
      </c>
      <c r="I6" s="1">
        <v>63</v>
      </c>
      <c r="J6" s="1">
        <v>23</v>
      </c>
      <c r="K6" s="1">
        <v>15.1</v>
      </c>
      <c r="L6" s="1">
        <v>13.1</v>
      </c>
      <c r="M6" s="1">
        <v>14</v>
      </c>
      <c r="N6" s="1">
        <v>6</v>
      </c>
    </row>
    <row r="7" spans="1:14" ht="15" x14ac:dyDescent="0.25">
      <c r="A7" s="2" t="s">
        <v>107</v>
      </c>
      <c r="B7" s="1">
        <v>2009</v>
      </c>
      <c r="C7" s="1">
        <v>10.199999999999999</v>
      </c>
      <c r="D7" s="1">
        <v>4.16</v>
      </c>
      <c r="E7" s="1">
        <v>0.75870000000000004</v>
      </c>
      <c r="F7" s="1">
        <v>9.1999999999999998E-2</v>
      </c>
      <c r="G7" s="1">
        <v>17.48</v>
      </c>
      <c r="H7" s="1">
        <v>69</v>
      </c>
      <c r="I7" s="1">
        <v>57</v>
      </c>
      <c r="J7" s="1">
        <v>19</v>
      </c>
      <c r="K7" s="1">
        <v>19</v>
      </c>
      <c r="L7" s="1">
        <v>17.2</v>
      </c>
      <c r="M7" s="1">
        <v>14</v>
      </c>
      <c r="N7" s="1">
        <v>9</v>
      </c>
    </row>
    <row r="8" spans="1:14" ht="15" x14ac:dyDescent="0.25">
      <c r="A8" s="2" t="s">
        <v>107</v>
      </c>
      <c r="B8" s="1">
        <v>2010</v>
      </c>
      <c r="C8" s="1">
        <v>11</v>
      </c>
      <c r="D8" s="1">
        <v>3.15</v>
      </c>
      <c r="E8" s="1">
        <v>0.79849999999999999</v>
      </c>
      <c r="F8" s="1">
        <v>9.7000000000000003E-2</v>
      </c>
      <c r="G8" s="1">
        <v>16.32</v>
      </c>
      <c r="H8" s="1">
        <v>70</v>
      </c>
      <c r="I8" s="1">
        <v>61</v>
      </c>
      <c r="J8" s="1">
        <v>23</v>
      </c>
      <c r="K8" s="1">
        <v>19</v>
      </c>
      <c r="L8" s="1">
        <v>17.2</v>
      </c>
      <c r="M8" s="1">
        <v>14</v>
      </c>
      <c r="N8" s="1">
        <v>9</v>
      </c>
    </row>
    <row r="9" spans="1:14" ht="15" x14ac:dyDescent="0.25">
      <c r="A9" s="2" t="s">
        <v>107</v>
      </c>
      <c r="B9" s="1">
        <v>2011</v>
      </c>
      <c r="C9" s="1">
        <v>12.2</v>
      </c>
      <c r="D9" s="1">
        <v>3.23</v>
      </c>
      <c r="E9" s="1">
        <v>0.78290000000000004</v>
      </c>
      <c r="F9" s="1">
        <v>8.5000000000000006E-2</v>
      </c>
      <c r="G9" s="1">
        <v>26.13</v>
      </c>
      <c r="H9" s="1">
        <v>69</v>
      </c>
      <c r="I9" s="1">
        <v>60</v>
      </c>
      <c r="J9" s="1">
        <v>9999</v>
      </c>
      <c r="K9" s="1">
        <v>17.7</v>
      </c>
      <c r="L9" s="1">
        <v>15.8</v>
      </c>
      <c r="M9" s="1">
        <v>9999</v>
      </c>
      <c r="N9" s="1">
        <v>8</v>
      </c>
    </row>
    <row r="10" spans="1:14" ht="15" x14ac:dyDescent="0.25">
      <c r="A10" s="2" t="s">
        <v>107</v>
      </c>
      <c r="B10" s="1">
        <v>2012</v>
      </c>
      <c r="C10" s="1">
        <v>10.31</v>
      </c>
      <c r="D10" s="1">
        <v>2.96</v>
      </c>
      <c r="E10" s="1">
        <v>0.93</v>
      </c>
      <c r="F10" s="1">
        <v>0.09</v>
      </c>
      <c r="G10" s="1">
        <v>16.03</v>
      </c>
      <c r="H10" s="1">
        <v>69</v>
      </c>
      <c r="I10" s="1">
        <v>63</v>
      </c>
      <c r="J10" s="1">
        <v>25</v>
      </c>
      <c r="K10" s="1">
        <v>21.5</v>
      </c>
      <c r="L10" s="1">
        <v>19.600000000000001</v>
      </c>
      <c r="M10" s="1">
        <v>9999</v>
      </c>
      <c r="N10" s="52">
        <v>10</v>
      </c>
    </row>
    <row r="11" spans="1:14" ht="15" x14ac:dyDescent="0.25">
      <c r="A11" s="2" t="s">
        <v>107</v>
      </c>
      <c r="B11" s="1">
        <v>2013</v>
      </c>
      <c r="C11" s="1">
        <v>8.44</v>
      </c>
      <c r="D11" s="1">
        <v>2.87</v>
      </c>
      <c r="E11" s="1">
        <v>0.94140000000000001</v>
      </c>
      <c r="F11" s="1">
        <v>7.3200000000000001E-2</v>
      </c>
      <c r="G11" s="1">
        <v>24.08</v>
      </c>
      <c r="H11" s="1">
        <v>66</v>
      </c>
      <c r="I11" s="1">
        <v>62</v>
      </c>
      <c r="J11" s="1">
        <v>9999</v>
      </c>
      <c r="K11" s="1">
        <v>17.7</v>
      </c>
      <c r="L11" s="1">
        <v>15.8</v>
      </c>
      <c r="M11" s="1">
        <v>14</v>
      </c>
      <c r="N11" s="1">
        <v>8</v>
      </c>
    </row>
    <row r="20" spans="10:10" x14ac:dyDescent="0.2">
      <c r="J20" s="51" t="s">
        <v>108</v>
      </c>
    </row>
    <row r="21" spans="10:10" x14ac:dyDescent="0.2">
      <c r="J21" s="51" t="s">
        <v>109</v>
      </c>
    </row>
    <row r="22" spans="10:10" x14ac:dyDescent="0.2">
      <c r="J22" s="51" t="s">
        <v>106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TSS vs. Secchi</vt:lpstr>
      <vt:lpstr>FishSurvey</vt:lpstr>
      <vt:lpstr>Plants</vt:lpstr>
    </vt:vector>
  </TitlesOfParts>
  <Company>Staff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Adam</dc:creator>
  <cp:lastModifiedBy>Default</cp:lastModifiedBy>
  <cp:lastPrinted>2016-03-03T18:54:11Z</cp:lastPrinted>
  <dcterms:created xsi:type="dcterms:W3CDTF">2009-12-01T16:23:54Z</dcterms:created>
  <dcterms:modified xsi:type="dcterms:W3CDTF">2016-04-01T20:36:43Z</dcterms:modified>
</cp:coreProperties>
</file>